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240" activeTab="4"/>
  </bookViews>
  <sheets>
    <sheet name="A" sheetId="1" r:id="rId1"/>
    <sheet name="B" sheetId="2" r:id="rId2"/>
    <sheet name="C" sheetId="3" r:id="rId3"/>
    <sheet name="D" sheetId="5" r:id="rId4"/>
    <sheet name="Play-Off" sheetId="4" r:id="rId5"/>
  </sheets>
  <calcPr calcId="125725"/>
</workbook>
</file>

<file path=xl/calcChain.xml><?xml version="1.0" encoding="utf-8"?>
<calcChain xmlns="http://schemas.openxmlformats.org/spreadsheetml/2006/main">
  <c r="AE36" i="5"/>
  <c r="AC36"/>
  <c r="AB36"/>
  <c r="Z36"/>
  <c r="Y36"/>
  <c r="W36"/>
  <c r="V36"/>
  <c r="T36"/>
  <c r="S36"/>
  <c r="Q36"/>
  <c r="AH35"/>
  <c r="AF35"/>
  <c r="AB35"/>
  <c r="Z35"/>
  <c r="Y35"/>
  <c r="W35"/>
  <c r="V35"/>
  <c r="T35"/>
  <c r="S35"/>
  <c r="Q35"/>
  <c r="AH34"/>
  <c r="AF34"/>
  <c r="AE34"/>
  <c r="AC34"/>
  <c r="Y34"/>
  <c r="W34"/>
  <c r="V34"/>
  <c r="T34"/>
  <c r="S34"/>
  <c r="Q34"/>
  <c r="AH33"/>
  <c r="AF33"/>
  <c r="AE33"/>
  <c r="AC33"/>
  <c r="AB33"/>
  <c r="Z33"/>
  <c r="V33"/>
  <c r="T33"/>
  <c r="S33"/>
  <c r="Q33"/>
  <c r="AH32"/>
  <c r="AF32"/>
  <c r="AE32"/>
  <c r="AC32"/>
  <c r="AB32"/>
  <c r="Z32"/>
  <c r="Y32"/>
  <c r="W32"/>
  <c r="S32"/>
  <c r="Q32"/>
  <c r="AH31"/>
  <c r="AF31"/>
  <c r="AE31"/>
  <c r="AC31"/>
  <c r="AB31"/>
  <c r="Z31"/>
  <c r="Y31"/>
  <c r="W31"/>
  <c r="V31"/>
  <c r="T31"/>
  <c r="AE36" i="3"/>
  <c r="AC36"/>
  <c r="AB36"/>
  <c r="Z36"/>
  <c r="Y36"/>
  <c r="W36"/>
  <c r="V36"/>
  <c r="T36"/>
  <c r="S36"/>
  <c r="Q36"/>
  <c r="AH35"/>
  <c r="AF35"/>
  <c r="AB35"/>
  <c r="Z35"/>
  <c r="Y35"/>
  <c r="W35"/>
  <c r="V35"/>
  <c r="T35"/>
  <c r="S35"/>
  <c r="Q35"/>
  <c r="AH34"/>
  <c r="AF34"/>
  <c r="G59" s="1"/>
  <c r="AE34"/>
  <c r="I58" s="1"/>
  <c r="AC34"/>
  <c r="Y34"/>
  <c r="W34"/>
  <c r="V34"/>
  <c r="T34"/>
  <c r="S34"/>
  <c r="Q34"/>
  <c r="AH33"/>
  <c r="AF33"/>
  <c r="AE33"/>
  <c r="AC33"/>
  <c r="AB33"/>
  <c r="Z33"/>
  <c r="V33"/>
  <c r="T33"/>
  <c r="S33"/>
  <c r="Q33"/>
  <c r="AH32"/>
  <c r="AF32"/>
  <c r="AE32"/>
  <c r="AC32"/>
  <c r="AB32"/>
  <c r="Z32"/>
  <c r="Y32"/>
  <c r="W32"/>
  <c r="S32"/>
  <c r="Q32"/>
  <c r="AH31"/>
  <c r="AF31"/>
  <c r="G35" s="1"/>
  <c r="AE31"/>
  <c r="AC31"/>
  <c r="AB31"/>
  <c r="Z31"/>
  <c r="Y31"/>
  <c r="W31"/>
  <c r="V31"/>
  <c r="T31"/>
  <c r="AE36" i="2"/>
  <c r="AC36"/>
  <c r="AB36"/>
  <c r="Z36"/>
  <c r="Y36"/>
  <c r="W36"/>
  <c r="G72" s="1"/>
  <c r="V36"/>
  <c r="T36"/>
  <c r="S36"/>
  <c r="Q36"/>
  <c r="AH35"/>
  <c r="AF35"/>
  <c r="AB35"/>
  <c r="Z35"/>
  <c r="Y35"/>
  <c r="W35"/>
  <c r="V35"/>
  <c r="T35"/>
  <c r="S35"/>
  <c r="Q35"/>
  <c r="AH34"/>
  <c r="AF34"/>
  <c r="AE34"/>
  <c r="AC34"/>
  <c r="Y34"/>
  <c r="W34"/>
  <c r="V34"/>
  <c r="T34"/>
  <c r="S34"/>
  <c r="Q34"/>
  <c r="AH33"/>
  <c r="AF33"/>
  <c r="AE33"/>
  <c r="AC33"/>
  <c r="G50" s="1"/>
  <c r="AB33"/>
  <c r="Z33"/>
  <c r="V33"/>
  <c r="T33"/>
  <c r="S33"/>
  <c r="Q33"/>
  <c r="AH32"/>
  <c r="AF32"/>
  <c r="AE32"/>
  <c r="AC32"/>
  <c r="AB32"/>
  <c r="Z32"/>
  <c r="Y32"/>
  <c r="W32"/>
  <c r="S32"/>
  <c r="Q32"/>
  <c r="AH31"/>
  <c r="AF31"/>
  <c r="AE31"/>
  <c r="AC31"/>
  <c r="AB31"/>
  <c r="I33" s="1"/>
  <c r="Z31"/>
  <c r="Y31"/>
  <c r="W31"/>
  <c r="V31"/>
  <c r="T31"/>
  <c r="G31" s="1"/>
  <c r="AE36" i="1"/>
  <c r="AF35"/>
  <c r="AC36"/>
  <c r="AH35"/>
  <c r="AB36"/>
  <c r="AF34"/>
  <c r="Z36"/>
  <c r="AH34"/>
  <c r="Y36"/>
  <c r="AF33"/>
  <c r="W36"/>
  <c r="AH33"/>
  <c r="V36"/>
  <c r="AF32"/>
  <c r="T36"/>
  <c r="AH32"/>
  <c r="S36"/>
  <c r="AF31"/>
  <c r="Q36"/>
  <c r="AH31"/>
  <c r="AB35"/>
  <c r="AC34"/>
  <c r="Z35"/>
  <c r="AE34"/>
  <c r="Y35"/>
  <c r="AC33"/>
  <c r="G50" s="1"/>
  <c r="W35"/>
  <c r="AE33"/>
  <c r="V35"/>
  <c r="AC32"/>
  <c r="T35"/>
  <c r="AE32"/>
  <c r="S35"/>
  <c r="AC31"/>
  <c r="Q35"/>
  <c r="AE31"/>
  <c r="Y34"/>
  <c r="Z33"/>
  <c r="W34"/>
  <c r="G56" s="1"/>
  <c r="AB33"/>
  <c r="T34"/>
  <c r="AB32"/>
  <c r="V34"/>
  <c r="Z32"/>
  <c r="Q34"/>
  <c r="AB31"/>
  <c r="S34"/>
  <c r="Z31"/>
  <c r="T33"/>
  <c r="Y32"/>
  <c r="V33"/>
  <c r="W32"/>
  <c r="Q33"/>
  <c r="Y31"/>
  <c r="S33"/>
  <c r="W31"/>
  <c r="Q32"/>
  <c r="V31"/>
  <c r="S32"/>
  <c r="T31"/>
  <c r="G35"/>
  <c r="I31"/>
  <c r="G31"/>
  <c r="K16" i="4"/>
  <c r="M22"/>
  <c r="M16"/>
  <c r="M21"/>
  <c r="M20"/>
  <c r="K10"/>
  <c r="M10"/>
  <c r="O14"/>
  <c r="O6"/>
  <c r="H6"/>
  <c r="R16"/>
  <c r="R12"/>
  <c r="R8"/>
  <c r="R4"/>
  <c r="E4"/>
  <c r="H14"/>
  <c r="E16"/>
  <c r="E12"/>
  <c r="E8"/>
  <c r="H84" i="5"/>
  <c r="H83"/>
  <c r="H82"/>
  <c r="H81"/>
  <c r="H80"/>
  <c r="H79"/>
  <c r="B76"/>
  <c r="I75"/>
  <c r="G75"/>
  <c r="B75"/>
  <c r="F75" s="1"/>
  <c r="B74"/>
  <c r="B73"/>
  <c r="B72"/>
  <c r="B71"/>
  <c r="B70"/>
  <c r="B68"/>
  <c r="B67"/>
  <c r="I66"/>
  <c r="G66"/>
  <c r="B66"/>
  <c r="F66" s="1"/>
  <c r="B65"/>
  <c r="B64"/>
  <c r="B63"/>
  <c r="B62"/>
  <c r="B60"/>
  <c r="B59"/>
  <c r="B58"/>
  <c r="I57"/>
  <c r="G57"/>
  <c r="B57"/>
  <c r="B56"/>
  <c r="B55"/>
  <c r="B54"/>
  <c r="B52"/>
  <c r="B81" s="1"/>
  <c r="B51"/>
  <c r="B50"/>
  <c r="B49"/>
  <c r="I48"/>
  <c r="G48"/>
  <c r="B48"/>
  <c r="B47"/>
  <c r="B46"/>
  <c r="B44"/>
  <c r="B43"/>
  <c r="B42"/>
  <c r="B41"/>
  <c r="B40"/>
  <c r="I39"/>
  <c r="G39"/>
  <c r="B39"/>
  <c r="F39" s="1"/>
  <c r="B38"/>
  <c r="I74"/>
  <c r="G74"/>
  <c r="I73"/>
  <c r="G73"/>
  <c r="I72"/>
  <c r="G72"/>
  <c r="I71"/>
  <c r="G71"/>
  <c r="I70"/>
  <c r="G70"/>
  <c r="B36"/>
  <c r="B79" s="1"/>
  <c r="I67"/>
  <c r="G67"/>
  <c r="I65"/>
  <c r="G65"/>
  <c r="I64"/>
  <c r="G64"/>
  <c r="I63"/>
  <c r="G63"/>
  <c r="I62"/>
  <c r="G62"/>
  <c r="B35"/>
  <c r="I59"/>
  <c r="G59"/>
  <c r="I58"/>
  <c r="G58"/>
  <c r="I56"/>
  <c r="G56"/>
  <c r="I55"/>
  <c r="G55"/>
  <c r="I54"/>
  <c r="I60" s="1"/>
  <c r="I82" s="1"/>
  <c r="G54"/>
  <c r="G60" s="1"/>
  <c r="G82" s="1"/>
  <c r="I34"/>
  <c r="B34"/>
  <c r="I51"/>
  <c r="G51"/>
  <c r="I50"/>
  <c r="G50"/>
  <c r="I49"/>
  <c r="G49"/>
  <c r="I47"/>
  <c r="G47"/>
  <c r="I46"/>
  <c r="I52" s="1"/>
  <c r="I81" s="1"/>
  <c r="G46"/>
  <c r="G52" s="1"/>
  <c r="G81" s="1"/>
  <c r="B33"/>
  <c r="I43"/>
  <c r="G43"/>
  <c r="I42"/>
  <c r="G42"/>
  <c r="I41"/>
  <c r="G41"/>
  <c r="I40"/>
  <c r="G40"/>
  <c r="I38"/>
  <c r="G38"/>
  <c r="G44" s="1"/>
  <c r="G80" s="1"/>
  <c r="I32"/>
  <c r="B32"/>
  <c r="I35"/>
  <c r="G35"/>
  <c r="G34"/>
  <c r="I33"/>
  <c r="G33"/>
  <c r="G32"/>
  <c r="I31"/>
  <c r="G31"/>
  <c r="B31"/>
  <c r="I30"/>
  <c r="G30"/>
  <c r="B30"/>
  <c r="D30" s="1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B15" i="4" s="1"/>
  <c r="J3" i="5"/>
  <c r="I3"/>
  <c r="H3"/>
  <c r="G3"/>
  <c r="F3"/>
  <c r="E3"/>
  <c r="D3"/>
  <c r="C3"/>
  <c r="B3"/>
  <c r="B7" i="4" s="1"/>
  <c r="J2" i="5"/>
  <c r="I2"/>
  <c r="H2"/>
  <c r="G2"/>
  <c r="F2"/>
  <c r="E2"/>
  <c r="D2"/>
  <c r="C2"/>
  <c r="B2"/>
  <c r="U9" i="4" s="1"/>
  <c r="J1" i="5"/>
  <c r="I1"/>
  <c r="H1"/>
  <c r="G1"/>
  <c r="F1"/>
  <c r="E1"/>
  <c r="D1"/>
  <c r="C1"/>
  <c r="B1"/>
  <c r="U17" i="4" s="1"/>
  <c r="H84" i="3"/>
  <c r="H83"/>
  <c r="H82"/>
  <c r="H81"/>
  <c r="H80"/>
  <c r="H79"/>
  <c r="B76"/>
  <c r="I75"/>
  <c r="G75"/>
  <c r="B75"/>
  <c r="B74"/>
  <c r="B73"/>
  <c r="B72"/>
  <c r="B71"/>
  <c r="B70"/>
  <c r="B68"/>
  <c r="B67"/>
  <c r="I66"/>
  <c r="G66"/>
  <c r="B66"/>
  <c r="F66" s="1"/>
  <c r="B65"/>
  <c r="B64"/>
  <c r="B63"/>
  <c r="B62"/>
  <c r="B60"/>
  <c r="B59"/>
  <c r="B58"/>
  <c r="I57"/>
  <c r="G57"/>
  <c r="B57"/>
  <c r="B56"/>
  <c r="B55"/>
  <c r="B54"/>
  <c r="B52"/>
  <c r="B81" s="1"/>
  <c r="B51"/>
  <c r="B50"/>
  <c r="B49"/>
  <c r="I48"/>
  <c r="G48"/>
  <c r="B48"/>
  <c r="B47"/>
  <c r="B46"/>
  <c r="B44"/>
  <c r="B43"/>
  <c r="B42"/>
  <c r="B41"/>
  <c r="B40"/>
  <c r="I39"/>
  <c r="G39"/>
  <c r="B39"/>
  <c r="F39" s="1"/>
  <c r="B38"/>
  <c r="I74"/>
  <c r="G74"/>
  <c r="I73"/>
  <c r="G73"/>
  <c r="I72"/>
  <c r="G72"/>
  <c r="I71"/>
  <c r="G71"/>
  <c r="I70"/>
  <c r="G70"/>
  <c r="B36"/>
  <c r="I67"/>
  <c r="G67"/>
  <c r="I65"/>
  <c r="G65"/>
  <c r="I64"/>
  <c r="G64"/>
  <c r="I63"/>
  <c r="G63"/>
  <c r="I62"/>
  <c r="G62"/>
  <c r="G68" s="1"/>
  <c r="G83" s="1"/>
  <c r="B35"/>
  <c r="I59"/>
  <c r="G58"/>
  <c r="I56"/>
  <c r="G56"/>
  <c r="I55"/>
  <c r="G55"/>
  <c r="I54"/>
  <c r="G54"/>
  <c r="I34"/>
  <c r="B34"/>
  <c r="I51"/>
  <c r="G51"/>
  <c r="I50"/>
  <c r="G50"/>
  <c r="I49"/>
  <c r="G49"/>
  <c r="I47"/>
  <c r="G47"/>
  <c r="I46"/>
  <c r="G46"/>
  <c r="G52" s="1"/>
  <c r="G81" s="1"/>
  <c r="B33"/>
  <c r="I43"/>
  <c r="G43"/>
  <c r="I42"/>
  <c r="G42"/>
  <c r="I41"/>
  <c r="G41"/>
  <c r="I40"/>
  <c r="G40"/>
  <c r="I38"/>
  <c r="G38"/>
  <c r="I32"/>
  <c r="B32"/>
  <c r="I35"/>
  <c r="G34"/>
  <c r="I33"/>
  <c r="G33"/>
  <c r="G32"/>
  <c r="G31"/>
  <c r="I31"/>
  <c r="B31"/>
  <c r="I30"/>
  <c r="G30"/>
  <c r="B30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B5" i="4" s="1"/>
  <c r="J3" i="3"/>
  <c r="I3"/>
  <c r="H3"/>
  <c r="G3"/>
  <c r="F3"/>
  <c r="E3"/>
  <c r="D3"/>
  <c r="C3"/>
  <c r="B3"/>
  <c r="B11" i="4" s="1"/>
  <c r="J2" i="3"/>
  <c r="I2"/>
  <c r="H2"/>
  <c r="G2"/>
  <c r="F2"/>
  <c r="E2"/>
  <c r="D2"/>
  <c r="C2"/>
  <c r="B2"/>
  <c r="U13" i="4" s="1"/>
  <c r="J1" i="3"/>
  <c r="I1"/>
  <c r="H1"/>
  <c r="G1"/>
  <c r="F1"/>
  <c r="E1"/>
  <c r="D1"/>
  <c r="C1"/>
  <c r="B1"/>
  <c r="U3" i="4" s="1"/>
  <c r="H84" i="2"/>
  <c r="H83"/>
  <c r="H82"/>
  <c r="H81"/>
  <c r="H80"/>
  <c r="H79"/>
  <c r="B76"/>
  <c r="I75"/>
  <c r="G75"/>
  <c r="B75"/>
  <c r="F75" s="1"/>
  <c r="B74"/>
  <c r="I73"/>
  <c r="B73"/>
  <c r="I72"/>
  <c r="B72"/>
  <c r="B71"/>
  <c r="I70"/>
  <c r="B70"/>
  <c r="B68"/>
  <c r="I67"/>
  <c r="B67"/>
  <c r="I66"/>
  <c r="G66"/>
  <c r="B66"/>
  <c r="F66" s="1"/>
  <c r="B65"/>
  <c r="I64"/>
  <c r="B64"/>
  <c r="I63"/>
  <c r="B63"/>
  <c r="I62"/>
  <c r="B62"/>
  <c r="B60"/>
  <c r="B82" s="1"/>
  <c r="I59"/>
  <c r="B59"/>
  <c r="B58"/>
  <c r="I57"/>
  <c r="G57"/>
  <c r="B57"/>
  <c r="F57" s="1"/>
  <c r="I56"/>
  <c r="B56"/>
  <c r="I55"/>
  <c r="B55"/>
  <c r="I54"/>
  <c r="B54"/>
  <c r="B52"/>
  <c r="B81" s="1"/>
  <c r="I51"/>
  <c r="B51"/>
  <c r="I50"/>
  <c r="B50"/>
  <c r="I49"/>
  <c r="B49"/>
  <c r="I48"/>
  <c r="G48"/>
  <c r="B48"/>
  <c r="I47"/>
  <c r="B47"/>
  <c r="I46"/>
  <c r="B46"/>
  <c r="B44"/>
  <c r="D39" s="1"/>
  <c r="B43"/>
  <c r="I42"/>
  <c r="B42"/>
  <c r="I41"/>
  <c r="B41"/>
  <c r="I40"/>
  <c r="B40"/>
  <c r="I39"/>
  <c r="G39"/>
  <c r="B39"/>
  <c r="I38"/>
  <c r="B38"/>
  <c r="I74"/>
  <c r="G74"/>
  <c r="G73"/>
  <c r="I71"/>
  <c r="G71"/>
  <c r="G70"/>
  <c r="B36"/>
  <c r="D30" s="1"/>
  <c r="G67"/>
  <c r="I65"/>
  <c r="G65"/>
  <c r="G64"/>
  <c r="G63"/>
  <c r="G62"/>
  <c r="I35"/>
  <c r="B35"/>
  <c r="G59"/>
  <c r="I58"/>
  <c r="G58"/>
  <c r="G56"/>
  <c r="G55"/>
  <c r="G54"/>
  <c r="I34"/>
  <c r="B34"/>
  <c r="G51"/>
  <c r="G49"/>
  <c r="G47"/>
  <c r="G46"/>
  <c r="B33"/>
  <c r="I43"/>
  <c r="G43"/>
  <c r="G42"/>
  <c r="D42" s="1"/>
  <c r="G41"/>
  <c r="G40"/>
  <c r="D40" s="1"/>
  <c r="G38"/>
  <c r="I32"/>
  <c r="B32"/>
  <c r="G35"/>
  <c r="G34"/>
  <c r="G33"/>
  <c r="G32"/>
  <c r="I31"/>
  <c r="B31"/>
  <c r="I30"/>
  <c r="G30"/>
  <c r="B30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U15" i="4" s="1"/>
  <c r="J3" i="2"/>
  <c r="I3"/>
  <c r="H3"/>
  <c r="G3"/>
  <c r="F3"/>
  <c r="E3"/>
  <c r="D3"/>
  <c r="C3"/>
  <c r="B3"/>
  <c r="U7" i="4" s="1"/>
  <c r="J2" i="2"/>
  <c r="I2"/>
  <c r="H2"/>
  <c r="G2"/>
  <c r="F2"/>
  <c r="E2"/>
  <c r="D2"/>
  <c r="C2"/>
  <c r="B2"/>
  <c r="B9" i="4" s="1"/>
  <c r="J1" i="2"/>
  <c r="I1"/>
  <c r="H1"/>
  <c r="G1"/>
  <c r="F1"/>
  <c r="E1"/>
  <c r="D1"/>
  <c r="C1"/>
  <c r="B1"/>
  <c r="B17" i="4" s="1"/>
  <c r="B76" i="1"/>
  <c r="B75"/>
  <c r="B74"/>
  <c r="B73"/>
  <c r="B72"/>
  <c r="B71"/>
  <c r="B70"/>
  <c r="B68"/>
  <c r="B67"/>
  <c r="B66"/>
  <c r="B65"/>
  <c r="B64"/>
  <c r="B63"/>
  <c r="B62"/>
  <c r="B60"/>
  <c r="B59"/>
  <c r="B58"/>
  <c r="B57"/>
  <c r="B56"/>
  <c r="B55"/>
  <c r="B54"/>
  <c r="B52"/>
  <c r="C46" s="1"/>
  <c r="B51"/>
  <c r="B50"/>
  <c r="B49"/>
  <c r="B48"/>
  <c r="B47"/>
  <c r="B46"/>
  <c r="B44"/>
  <c r="B43"/>
  <c r="B42"/>
  <c r="B41"/>
  <c r="B40"/>
  <c r="B39"/>
  <c r="B38"/>
  <c r="B35"/>
  <c r="B34"/>
  <c r="B33"/>
  <c r="B32"/>
  <c r="B31"/>
  <c r="B30"/>
  <c r="B36"/>
  <c r="B2"/>
  <c r="B13" i="4" s="1"/>
  <c r="C2" i="1"/>
  <c r="D2"/>
  <c r="E2"/>
  <c r="F2"/>
  <c r="G2"/>
  <c r="H2"/>
  <c r="I2"/>
  <c r="J2"/>
  <c r="B3"/>
  <c r="U11" i="4" s="1"/>
  <c r="C3" i="1"/>
  <c r="D3"/>
  <c r="E3"/>
  <c r="F3"/>
  <c r="G3"/>
  <c r="H3"/>
  <c r="I3"/>
  <c r="J3"/>
  <c r="B4"/>
  <c r="U5" i="4" s="1"/>
  <c r="C4" i="1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C1"/>
  <c r="D1"/>
  <c r="E1"/>
  <c r="F1"/>
  <c r="G1"/>
  <c r="H1"/>
  <c r="I1"/>
  <c r="J1"/>
  <c r="B1"/>
  <c r="B3" i="4" s="1"/>
  <c r="H80" i="1"/>
  <c r="H81"/>
  <c r="H82"/>
  <c r="H83"/>
  <c r="H84"/>
  <c r="B84"/>
  <c r="B83"/>
  <c r="B82"/>
  <c r="B80"/>
  <c r="H79"/>
  <c r="B79"/>
  <c r="I75"/>
  <c r="G75"/>
  <c r="J75"/>
  <c r="C71"/>
  <c r="C72"/>
  <c r="C73"/>
  <c r="C75"/>
  <c r="D75"/>
  <c r="E75"/>
  <c r="F75"/>
  <c r="I66"/>
  <c r="G66"/>
  <c r="J66"/>
  <c r="C63"/>
  <c r="C64"/>
  <c r="C65"/>
  <c r="C66"/>
  <c r="D66"/>
  <c r="E66"/>
  <c r="F66"/>
  <c r="C67"/>
  <c r="C62"/>
  <c r="C68" s="1"/>
  <c r="C83" s="1"/>
  <c r="I57"/>
  <c r="G57"/>
  <c r="J57"/>
  <c r="C56"/>
  <c r="C57"/>
  <c r="D57"/>
  <c r="E57"/>
  <c r="F57"/>
  <c r="C58"/>
  <c r="C54"/>
  <c r="G54"/>
  <c r="I48"/>
  <c r="G48"/>
  <c r="F48"/>
  <c r="G42"/>
  <c r="I39"/>
  <c r="G39"/>
  <c r="G38"/>
  <c r="J39"/>
  <c r="C39"/>
  <c r="D39"/>
  <c r="E39"/>
  <c r="F39"/>
  <c r="C40"/>
  <c r="C41"/>
  <c r="C42"/>
  <c r="C43"/>
  <c r="C31"/>
  <c r="C32"/>
  <c r="C33"/>
  <c r="C34"/>
  <c r="C35"/>
  <c r="F30"/>
  <c r="E30"/>
  <c r="D30"/>
  <c r="C30"/>
  <c r="J30"/>
  <c r="I34"/>
  <c r="G34"/>
  <c r="I33"/>
  <c r="I32"/>
  <c r="I30"/>
  <c r="G30"/>
  <c r="I63"/>
  <c r="G63"/>
  <c r="I42"/>
  <c r="I73"/>
  <c r="G73"/>
  <c r="I59"/>
  <c r="G59"/>
  <c r="I46"/>
  <c r="G46"/>
  <c r="G32"/>
  <c r="I71"/>
  <c r="G71"/>
  <c r="I43"/>
  <c r="G43"/>
  <c r="I62"/>
  <c r="G62"/>
  <c r="I55"/>
  <c r="G55"/>
  <c r="I41"/>
  <c r="G41"/>
  <c r="I51"/>
  <c r="G51"/>
  <c r="I72"/>
  <c r="G72"/>
  <c r="G33"/>
  <c r="I54"/>
  <c r="I50"/>
  <c r="I64"/>
  <c r="G64"/>
  <c r="I74"/>
  <c r="G74"/>
  <c r="I67"/>
  <c r="G67"/>
  <c r="I56"/>
  <c r="I49"/>
  <c r="G49"/>
  <c r="I70"/>
  <c r="G70"/>
  <c r="I35"/>
  <c r="I40"/>
  <c r="G40"/>
  <c r="I47"/>
  <c r="G47"/>
  <c r="I65"/>
  <c r="G65"/>
  <c r="I58"/>
  <c r="G58"/>
  <c r="I38"/>
  <c r="D38" s="1"/>
  <c r="G60" i="3" l="1"/>
  <c r="G82" s="1"/>
  <c r="I36" i="2"/>
  <c r="I79" s="1"/>
  <c r="D32" i="3"/>
  <c r="I36" i="5"/>
  <c r="I79" s="1"/>
  <c r="I68"/>
  <c r="I83" s="1"/>
  <c r="D31" i="3"/>
  <c r="D34"/>
  <c r="I36"/>
  <c r="I79" s="1"/>
  <c r="I68"/>
  <c r="I83" s="1"/>
  <c r="I52" i="2"/>
  <c r="I81" s="1"/>
  <c r="F33" i="1"/>
  <c r="J31"/>
  <c r="F31"/>
  <c r="F70"/>
  <c r="F49"/>
  <c r="F50"/>
  <c r="D59"/>
  <c r="J34"/>
  <c r="I36"/>
  <c r="I79" s="1"/>
  <c r="J42"/>
  <c r="E33"/>
  <c r="F72"/>
  <c r="E72"/>
  <c r="J72"/>
  <c r="D72"/>
  <c r="G76"/>
  <c r="G84" s="1"/>
  <c r="J41"/>
  <c r="F41"/>
  <c r="D41"/>
  <c r="E41"/>
  <c r="J62"/>
  <c r="D62"/>
  <c r="E62"/>
  <c r="G68"/>
  <c r="G83" s="1"/>
  <c r="F62"/>
  <c r="E32"/>
  <c r="F32"/>
  <c r="G36"/>
  <c r="G79" s="1"/>
  <c r="D32"/>
  <c r="J32"/>
  <c r="F51"/>
  <c r="J51"/>
  <c r="F71"/>
  <c r="E71"/>
  <c r="D71"/>
  <c r="J71"/>
  <c r="F73"/>
  <c r="J73"/>
  <c r="E73"/>
  <c r="D73"/>
  <c r="J63"/>
  <c r="F63"/>
  <c r="E63"/>
  <c r="D63"/>
  <c r="I68"/>
  <c r="I83" s="1"/>
  <c r="E58"/>
  <c r="D58"/>
  <c r="J58"/>
  <c r="F58"/>
  <c r="F47"/>
  <c r="J47"/>
  <c r="G52"/>
  <c r="G81" s="1"/>
  <c r="E35"/>
  <c r="D35"/>
  <c r="J35"/>
  <c r="F35"/>
  <c r="F67"/>
  <c r="J67"/>
  <c r="E67"/>
  <c r="D67"/>
  <c r="J64"/>
  <c r="F64"/>
  <c r="E64"/>
  <c r="D64"/>
  <c r="I60"/>
  <c r="I82" s="1"/>
  <c r="G44"/>
  <c r="G80" s="1"/>
  <c r="F65"/>
  <c r="F68" s="1"/>
  <c r="F83" s="1"/>
  <c r="E65"/>
  <c r="J65"/>
  <c r="D65"/>
  <c r="F43"/>
  <c r="E43"/>
  <c r="J43"/>
  <c r="D43"/>
  <c r="J40"/>
  <c r="D40"/>
  <c r="E56"/>
  <c r="J56"/>
  <c r="D56"/>
  <c r="F56"/>
  <c r="F54"/>
  <c r="J54"/>
  <c r="D54"/>
  <c r="E54"/>
  <c r="I52"/>
  <c r="I81" s="1"/>
  <c r="J38"/>
  <c r="D34"/>
  <c r="F34"/>
  <c r="D33"/>
  <c r="D31"/>
  <c r="J33"/>
  <c r="E34"/>
  <c r="E31"/>
  <c r="F57" i="5"/>
  <c r="I76" i="3"/>
  <c r="I84" s="1"/>
  <c r="D75"/>
  <c r="F57"/>
  <c r="F48"/>
  <c r="I44" i="2"/>
  <c r="I80" s="1"/>
  <c r="D71"/>
  <c r="I60"/>
  <c r="I82" s="1"/>
  <c r="I68"/>
  <c r="I83" s="1"/>
  <c r="D65"/>
  <c r="D72"/>
  <c r="D74"/>
  <c r="D55"/>
  <c r="D58"/>
  <c r="D73"/>
  <c r="D57"/>
  <c r="D47"/>
  <c r="D50"/>
  <c r="D63"/>
  <c r="F39"/>
  <c r="D75" i="5"/>
  <c r="F48"/>
  <c r="F75" i="3"/>
  <c r="D30"/>
  <c r="J75" i="2"/>
  <c r="D48"/>
  <c r="D33"/>
  <c r="D41"/>
  <c r="D43"/>
  <c r="D49"/>
  <c r="D51"/>
  <c r="D56"/>
  <c r="D59"/>
  <c r="D64"/>
  <c r="D67"/>
  <c r="F48"/>
  <c r="D66"/>
  <c r="D75"/>
  <c r="G36" i="5"/>
  <c r="G79" s="1"/>
  <c r="I44"/>
  <c r="I80" s="1"/>
  <c r="F34"/>
  <c r="D35"/>
  <c r="G76"/>
  <c r="G84" s="1"/>
  <c r="F42"/>
  <c r="F47"/>
  <c r="F49"/>
  <c r="F54"/>
  <c r="D59"/>
  <c r="F65"/>
  <c r="F67"/>
  <c r="F72"/>
  <c r="F41"/>
  <c r="F46"/>
  <c r="F59"/>
  <c r="F64"/>
  <c r="F71"/>
  <c r="D31"/>
  <c r="F38"/>
  <c r="F40"/>
  <c r="D43"/>
  <c r="F51"/>
  <c r="F56"/>
  <c r="F58"/>
  <c r="F63"/>
  <c r="F70"/>
  <c r="F74"/>
  <c r="D32"/>
  <c r="J32"/>
  <c r="E32"/>
  <c r="D34"/>
  <c r="J34"/>
  <c r="E34"/>
  <c r="F32"/>
  <c r="D33"/>
  <c r="G68"/>
  <c r="G83" s="1"/>
  <c r="I76"/>
  <c r="I84" s="1"/>
  <c r="F43"/>
  <c r="F50"/>
  <c r="F55"/>
  <c r="F62"/>
  <c r="D67"/>
  <c r="F73"/>
  <c r="C30"/>
  <c r="C31"/>
  <c r="C33"/>
  <c r="C35"/>
  <c r="C38"/>
  <c r="C39"/>
  <c r="C40"/>
  <c r="C41"/>
  <c r="C42"/>
  <c r="C43"/>
  <c r="C46"/>
  <c r="C47"/>
  <c r="C48"/>
  <c r="C49"/>
  <c r="C50"/>
  <c r="C51"/>
  <c r="C54"/>
  <c r="C55"/>
  <c r="C56"/>
  <c r="C57"/>
  <c r="C58"/>
  <c r="C59"/>
  <c r="C62"/>
  <c r="C63"/>
  <c r="C64"/>
  <c r="C65"/>
  <c r="C66"/>
  <c r="C67"/>
  <c r="C70"/>
  <c r="C71"/>
  <c r="C72"/>
  <c r="C73"/>
  <c r="C74"/>
  <c r="C75"/>
  <c r="B80"/>
  <c r="B84"/>
  <c r="F30"/>
  <c r="F31"/>
  <c r="F33"/>
  <c r="F35"/>
  <c r="B83"/>
  <c r="E30"/>
  <c r="J30"/>
  <c r="E31"/>
  <c r="J31"/>
  <c r="C32"/>
  <c r="E33"/>
  <c r="J33"/>
  <c r="C34"/>
  <c r="E35"/>
  <c r="J35"/>
  <c r="E38"/>
  <c r="J38"/>
  <c r="E39"/>
  <c r="J39"/>
  <c r="E40"/>
  <c r="J40"/>
  <c r="E41"/>
  <c r="J41"/>
  <c r="E42"/>
  <c r="J42"/>
  <c r="E43"/>
  <c r="J43"/>
  <c r="E46"/>
  <c r="J46"/>
  <c r="E47"/>
  <c r="J47"/>
  <c r="E48"/>
  <c r="J48"/>
  <c r="E49"/>
  <c r="J49"/>
  <c r="E50"/>
  <c r="J50"/>
  <c r="E51"/>
  <c r="J51"/>
  <c r="E54"/>
  <c r="J54"/>
  <c r="E55"/>
  <c r="J55"/>
  <c r="E56"/>
  <c r="J56"/>
  <c r="E57"/>
  <c r="J57"/>
  <c r="E58"/>
  <c r="J58"/>
  <c r="E59"/>
  <c r="J59"/>
  <c r="E62"/>
  <c r="J62"/>
  <c r="E63"/>
  <c r="J63"/>
  <c r="E64"/>
  <c r="J64"/>
  <c r="E65"/>
  <c r="J65"/>
  <c r="E66"/>
  <c r="J66"/>
  <c r="E67"/>
  <c r="J67"/>
  <c r="E70"/>
  <c r="J70"/>
  <c r="E71"/>
  <c r="J71"/>
  <c r="E72"/>
  <c r="J72"/>
  <c r="E73"/>
  <c r="J73"/>
  <c r="E74"/>
  <c r="J74"/>
  <c r="E75"/>
  <c r="J75"/>
  <c r="B82"/>
  <c r="D38"/>
  <c r="D39"/>
  <c r="D40"/>
  <c r="D41"/>
  <c r="D42"/>
  <c r="D46"/>
  <c r="D47"/>
  <c r="D48"/>
  <c r="D49"/>
  <c r="D50"/>
  <c r="D51"/>
  <c r="D54"/>
  <c r="D55"/>
  <c r="D56"/>
  <c r="D57"/>
  <c r="D58"/>
  <c r="D62"/>
  <c r="D63"/>
  <c r="D64"/>
  <c r="D65"/>
  <c r="D66"/>
  <c r="D70"/>
  <c r="D71"/>
  <c r="D72"/>
  <c r="D73"/>
  <c r="D74"/>
  <c r="F32" i="3"/>
  <c r="I44"/>
  <c r="I80" s="1"/>
  <c r="F34"/>
  <c r="D35"/>
  <c r="G76"/>
  <c r="G84" s="1"/>
  <c r="F42"/>
  <c r="F47"/>
  <c r="F49"/>
  <c r="F54"/>
  <c r="D59"/>
  <c r="F65"/>
  <c r="F67"/>
  <c r="D72"/>
  <c r="G36"/>
  <c r="G79" s="1"/>
  <c r="G44"/>
  <c r="G80" s="1"/>
  <c r="I52"/>
  <c r="I81" s="1"/>
  <c r="I60"/>
  <c r="I82" s="1"/>
  <c r="J35"/>
  <c r="F41"/>
  <c r="F46"/>
  <c r="F59"/>
  <c r="F64"/>
  <c r="D71"/>
  <c r="F38"/>
  <c r="F40"/>
  <c r="D43"/>
  <c r="F51"/>
  <c r="F56"/>
  <c r="F58"/>
  <c r="F63"/>
  <c r="D70"/>
  <c r="F74"/>
  <c r="D33"/>
  <c r="F43"/>
  <c r="F50"/>
  <c r="F55"/>
  <c r="F62"/>
  <c r="D67"/>
  <c r="F73"/>
  <c r="C30"/>
  <c r="C31"/>
  <c r="E32"/>
  <c r="J32"/>
  <c r="C33"/>
  <c r="E34"/>
  <c r="J34"/>
  <c r="C35"/>
  <c r="C38"/>
  <c r="C39"/>
  <c r="C40"/>
  <c r="C41"/>
  <c r="C42"/>
  <c r="C43"/>
  <c r="C46"/>
  <c r="C47"/>
  <c r="C48"/>
  <c r="C49"/>
  <c r="C50"/>
  <c r="C51"/>
  <c r="C54"/>
  <c r="C55"/>
  <c r="C56"/>
  <c r="C57"/>
  <c r="C58"/>
  <c r="C59"/>
  <c r="C62"/>
  <c r="C63"/>
  <c r="C64"/>
  <c r="C65"/>
  <c r="C66"/>
  <c r="C67"/>
  <c r="C70"/>
  <c r="C71"/>
  <c r="C72"/>
  <c r="C73"/>
  <c r="C74"/>
  <c r="C75"/>
  <c r="B80"/>
  <c r="B84"/>
  <c r="F30"/>
  <c r="F31"/>
  <c r="F33"/>
  <c r="F35"/>
  <c r="F70"/>
  <c r="F71"/>
  <c r="F72"/>
  <c r="B79"/>
  <c r="B83"/>
  <c r="E30"/>
  <c r="J30"/>
  <c r="E31"/>
  <c r="J31"/>
  <c r="C32"/>
  <c r="E33"/>
  <c r="J33"/>
  <c r="C34"/>
  <c r="E35"/>
  <c r="E38"/>
  <c r="J38"/>
  <c r="E39"/>
  <c r="J39"/>
  <c r="E40"/>
  <c r="J40"/>
  <c r="E41"/>
  <c r="J41"/>
  <c r="E42"/>
  <c r="J42"/>
  <c r="E43"/>
  <c r="J43"/>
  <c r="E46"/>
  <c r="J46"/>
  <c r="E47"/>
  <c r="J47"/>
  <c r="E48"/>
  <c r="J48"/>
  <c r="E49"/>
  <c r="J49"/>
  <c r="E50"/>
  <c r="J50"/>
  <c r="E51"/>
  <c r="J51"/>
  <c r="E54"/>
  <c r="J54"/>
  <c r="E55"/>
  <c r="J55"/>
  <c r="E56"/>
  <c r="J56"/>
  <c r="E57"/>
  <c r="J57"/>
  <c r="E58"/>
  <c r="J58"/>
  <c r="E59"/>
  <c r="J59"/>
  <c r="E62"/>
  <c r="J62"/>
  <c r="E63"/>
  <c r="J63"/>
  <c r="E64"/>
  <c r="J64"/>
  <c r="E65"/>
  <c r="J65"/>
  <c r="E66"/>
  <c r="J66"/>
  <c r="E67"/>
  <c r="J67"/>
  <c r="E70"/>
  <c r="J70"/>
  <c r="E71"/>
  <c r="J71"/>
  <c r="E72"/>
  <c r="J72"/>
  <c r="E73"/>
  <c r="J73"/>
  <c r="E74"/>
  <c r="J74"/>
  <c r="E75"/>
  <c r="J75"/>
  <c r="B82"/>
  <c r="D38"/>
  <c r="D39"/>
  <c r="D40"/>
  <c r="D41"/>
  <c r="D42"/>
  <c r="D46"/>
  <c r="D47"/>
  <c r="D48"/>
  <c r="D49"/>
  <c r="D50"/>
  <c r="D51"/>
  <c r="D54"/>
  <c r="D55"/>
  <c r="D56"/>
  <c r="D57"/>
  <c r="D58"/>
  <c r="D62"/>
  <c r="D63"/>
  <c r="D64"/>
  <c r="D65"/>
  <c r="D66"/>
  <c r="D73"/>
  <c r="D74"/>
  <c r="G36" i="2"/>
  <c r="G79" s="1"/>
  <c r="D31"/>
  <c r="G44"/>
  <c r="G80" s="1"/>
  <c r="D38"/>
  <c r="D44" s="1"/>
  <c r="D80" s="1"/>
  <c r="D46"/>
  <c r="D52" s="1"/>
  <c r="D81" s="1"/>
  <c r="G52"/>
  <c r="G81" s="1"/>
  <c r="D54"/>
  <c r="D60" s="1"/>
  <c r="D82" s="1"/>
  <c r="G60"/>
  <c r="G82" s="1"/>
  <c r="G68"/>
  <c r="G83" s="1"/>
  <c r="D62"/>
  <c r="D68" s="1"/>
  <c r="D83" s="1"/>
  <c r="F46"/>
  <c r="F49"/>
  <c r="F51"/>
  <c r="F63"/>
  <c r="F65"/>
  <c r="J67"/>
  <c r="D70"/>
  <c r="D76" s="1"/>
  <c r="D84" s="1"/>
  <c r="G76"/>
  <c r="G84" s="1"/>
  <c r="F40"/>
  <c r="F42"/>
  <c r="J43"/>
  <c r="F54"/>
  <c r="F56"/>
  <c r="F59"/>
  <c r="J71"/>
  <c r="F73"/>
  <c r="F32"/>
  <c r="F34"/>
  <c r="J35"/>
  <c r="F47"/>
  <c r="F50"/>
  <c r="F62"/>
  <c r="F64"/>
  <c r="F67"/>
  <c r="I76"/>
  <c r="I84" s="1"/>
  <c r="F38"/>
  <c r="F41"/>
  <c r="F43"/>
  <c r="F55"/>
  <c r="F58"/>
  <c r="J70"/>
  <c r="F72"/>
  <c r="F74"/>
  <c r="D35"/>
  <c r="C30"/>
  <c r="C31"/>
  <c r="E32"/>
  <c r="J32"/>
  <c r="C33"/>
  <c r="E34"/>
  <c r="J34"/>
  <c r="C35"/>
  <c r="C38"/>
  <c r="C39"/>
  <c r="C40"/>
  <c r="C41"/>
  <c r="C42"/>
  <c r="C43"/>
  <c r="C46"/>
  <c r="C47"/>
  <c r="C48"/>
  <c r="C49"/>
  <c r="C50"/>
  <c r="C51"/>
  <c r="C54"/>
  <c r="C55"/>
  <c r="C56"/>
  <c r="C57"/>
  <c r="C58"/>
  <c r="C59"/>
  <c r="C62"/>
  <c r="C63"/>
  <c r="C64"/>
  <c r="C65"/>
  <c r="C66"/>
  <c r="C67"/>
  <c r="C70"/>
  <c r="C71"/>
  <c r="C72"/>
  <c r="C73"/>
  <c r="C74"/>
  <c r="C75"/>
  <c r="B80"/>
  <c r="B84"/>
  <c r="F30"/>
  <c r="F31"/>
  <c r="D32"/>
  <c r="F33"/>
  <c r="D34"/>
  <c r="F35"/>
  <c r="F70"/>
  <c r="F71"/>
  <c r="B79"/>
  <c r="B83"/>
  <c r="E30"/>
  <c r="J30"/>
  <c r="E31"/>
  <c r="J31"/>
  <c r="C32"/>
  <c r="E33"/>
  <c r="J33"/>
  <c r="C34"/>
  <c r="E35"/>
  <c r="E38"/>
  <c r="J38"/>
  <c r="E39"/>
  <c r="J39"/>
  <c r="E40"/>
  <c r="J40"/>
  <c r="E41"/>
  <c r="J41"/>
  <c r="E42"/>
  <c r="J42"/>
  <c r="E43"/>
  <c r="E46"/>
  <c r="J46"/>
  <c r="E47"/>
  <c r="J47"/>
  <c r="E48"/>
  <c r="J48"/>
  <c r="E49"/>
  <c r="J49"/>
  <c r="E50"/>
  <c r="J50"/>
  <c r="E51"/>
  <c r="J51"/>
  <c r="E54"/>
  <c r="J54"/>
  <c r="E55"/>
  <c r="J55"/>
  <c r="E56"/>
  <c r="J56"/>
  <c r="E57"/>
  <c r="J57"/>
  <c r="E58"/>
  <c r="J58"/>
  <c r="E59"/>
  <c r="J59"/>
  <c r="E62"/>
  <c r="J62"/>
  <c r="E63"/>
  <c r="J63"/>
  <c r="E64"/>
  <c r="J64"/>
  <c r="E65"/>
  <c r="J65"/>
  <c r="E66"/>
  <c r="J66"/>
  <c r="E67"/>
  <c r="E70"/>
  <c r="E71"/>
  <c r="E72"/>
  <c r="J72"/>
  <c r="E73"/>
  <c r="J73"/>
  <c r="E74"/>
  <c r="J74"/>
  <c r="E75"/>
  <c r="E70" i="1"/>
  <c r="J74"/>
  <c r="D74"/>
  <c r="D70"/>
  <c r="F74"/>
  <c r="C70"/>
  <c r="J70"/>
  <c r="C74"/>
  <c r="E74"/>
  <c r="C55"/>
  <c r="F59"/>
  <c r="C59"/>
  <c r="C60" s="1"/>
  <c r="C82" s="1"/>
  <c r="J55"/>
  <c r="E59"/>
  <c r="J59"/>
  <c r="J46"/>
  <c r="C50"/>
  <c r="C48"/>
  <c r="J48"/>
  <c r="F46"/>
  <c r="D51"/>
  <c r="D50"/>
  <c r="D49"/>
  <c r="D48"/>
  <c r="D47"/>
  <c r="J49"/>
  <c r="D46"/>
  <c r="C51"/>
  <c r="C49"/>
  <c r="C47"/>
  <c r="C52" s="1"/>
  <c r="C81" s="1"/>
  <c r="B81"/>
  <c r="E46"/>
  <c r="E51"/>
  <c r="E50"/>
  <c r="E49"/>
  <c r="E48"/>
  <c r="E47"/>
  <c r="J50"/>
  <c r="D42"/>
  <c r="D44" s="1"/>
  <c r="D80" s="1"/>
  <c r="F38"/>
  <c r="E42"/>
  <c r="E38"/>
  <c r="F42"/>
  <c r="C38"/>
  <c r="C44" s="1"/>
  <c r="C80" s="1"/>
  <c r="E36"/>
  <c r="E79" s="1"/>
  <c r="J36"/>
  <c r="J79" s="1"/>
  <c r="C36"/>
  <c r="C79" s="1"/>
  <c r="F36"/>
  <c r="F79" s="1"/>
  <c r="I76"/>
  <c r="I84" s="1"/>
  <c r="D68"/>
  <c r="D83" s="1"/>
  <c r="J68"/>
  <c r="J83" s="1"/>
  <c r="E68"/>
  <c r="E83" s="1"/>
  <c r="D55"/>
  <c r="E55"/>
  <c r="G60"/>
  <c r="G82" s="1"/>
  <c r="F55"/>
  <c r="E40"/>
  <c r="J44"/>
  <c r="J80" s="1"/>
  <c r="F40"/>
  <c r="I44"/>
  <c r="I80" s="1"/>
  <c r="D60" l="1"/>
  <c r="D82" s="1"/>
  <c r="E76"/>
  <c r="E84" s="1"/>
  <c r="J76"/>
  <c r="J84" s="1"/>
  <c r="D76"/>
  <c r="D84" s="1"/>
  <c r="F76"/>
  <c r="F84" s="1"/>
  <c r="E44"/>
  <c r="E80" s="1"/>
  <c r="E60"/>
  <c r="E82" s="1"/>
  <c r="F60"/>
  <c r="F82" s="1"/>
  <c r="D52"/>
  <c r="D81" s="1"/>
  <c r="F44"/>
  <c r="F80" s="1"/>
  <c r="D36"/>
  <c r="D79" s="1"/>
  <c r="J60"/>
  <c r="J82" s="1"/>
  <c r="J52"/>
  <c r="J81" s="1"/>
  <c r="F68" i="5"/>
  <c r="F83" s="1"/>
  <c r="F76" i="3"/>
  <c r="F84" s="1"/>
  <c r="F68"/>
  <c r="F83" s="1"/>
  <c r="D36"/>
  <c r="D79" s="1"/>
  <c r="F36" i="2"/>
  <c r="F79" s="1"/>
  <c r="F36" i="5"/>
  <c r="F79" s="1"/>
  <c r="D36"/>
  <c r="D79" s="1"/>
  <c r="F36" i="3"/>
  <c r="F79" s="1"/>
  <c r="D36" i="2"/>
  <c r="D79" s="1"/>
  <c r="F44"/>
  <c r="F80" s="1"/>
  <c r="F68"/>
  <c r="F83" s="1"/>
  <c r="D60" i="5"/>
  <c r="D82" s="1"/>
  <c r="E76"/>
  <c r="E84" s="1"/>
  <c r="E68"/>
  <c r="E83" s="1"/>
  <c r="E60"/>
  <c r="E82" s="1"/>
  <c r="E52"/>
  <c r="E81" s="1"/>
  <c r="E44"/>
  <c r="E80" s="1"/>
  <c r="F44"/>
  <c r="F80" s="1"/>
  <c r="F60"/>
  <c r="F82" s="1"/>
  <c r="D68"/>
  <c r="D83" s="1"/>
  <c r="D44"/>
  <c r="D80" s="1"/>
  <c r="J76"/>
  <c r="J84" s="1"/>
  <c r="J68"/>
  <c r="J83" s="1"/>
  <c r="J60"/>
  <c r="J82" s="1"/>
  <c r="J52"/>
  <c r="J81" s="1"/>
  <c r="J44"/>
  <c r="J80" s="1"/>
  <c r="C76"/>
  <c r="C84" s="1"/>
  <c r="C60"/>
  <c r="C82" s="1"/>
  <c r="C44"/>
  <c r="C80" s="1"/>
  <c r="C36"/>
  <c r="C79" s="1"/>
  <c r="D76"/>
  <c r="D84" s="1"/>
  <c r="D52"/>
  <c r="D81" s="1"/>
  <c r="E36"/>
  <c r="E79" s="1"/>
  <c r="J36"/>
  <c r="J79" s="1"/>
  <c r="C68"/>
  <c r="C83" s="1"/>
  <c r="C52"/>
  <c r="C81" s="1"/>
  <c r="F76"/>
  <c r="F84" s="1"/>
  <c r="F52"/>
  <c r="F81" s="1"/>
  <c r="D52" i="3"/>
  <c r="D81" s="1"/>
  <c r="C76"/>
  <c r="C84" s="1"/>
  <c r="C60"/>
  <c r="C82" s="1"/>
  <c r="C44"/>
  <c r="C80" s="1"/>
  <c r="C36"/>
  <c r="C79" s="1"/>
  <c r="F44"/>
  <c r="F80" s="1"/>
  <c r="F60"/>
  <c r="F82" s="1"/>
  <c r="E36"/>
  <c r="E79" s="1"/>
  <c r="D60"/>
  <c r="D82" s="1"/>
  <c r="E76"/>
  <c r="E84" s="1"/>
  <c r="E68"/>
  <c r="E83" s="1"/>
  <c r="E60"/>
  <c r="E82" s="1"/>
  <c r="E52"/>
  <c r="E81" s="1"/>
  <c r="E44"/>
  <c r="E80" s="1"/>
  <c r="J36"/>
  <c r="J79" s="1"/>
  <c r="C68"/>
  <c r="C83" s="1"/>
  <c r="C52"/>
  <c r="C81" s="1"/>
  <c r="D68"/>
  <c r="D83" s="1"/>
  <c r="D44"/>
  <c r="D80" s="1"/>
  <c r="J76"/>
  <c r="J84" s="1"/>
  <c r="J68"/>
  <c r="J83" s="1"/>
  <c r="J60"/>
  <c r="J82" s="1"/>
  <c r="J52"/>
  <c r="J81" s="1"/>
  <c r="J44"/>
  <c r="J80" s="1"/>
  <c r="D76"/>
  <c r="D84" s="1"/>
  <c r="F52"/>
  <c r="F81" s="1"/>
  <c r="J68" i="2"/>
  <c r="J83" s="1"/>
  <c r="J60"/>
  <c r="J82" s="1"/>
  <c r="J52"/>
  <c r="J81" s="1"/>
  <c r="E44"/>
  <c r="E80" s="1"/>
  <c r="J36"/>
  <c r="J79" s="1"/>
  <c r="J44"/>
  <c r="J80" s="1"/>
  <c r="C76"/>
  <c r="C84" s="1"/>
  <c r="C60"/>
  <c r="C82" s="1"/>
  <c r="C44"/>
  <c r="C80" s="1"/>
  <c r="C36"/>
  <c r="C79" s="1"/>
  <c r="J76"/>
  <c r="J84" s="1"/>
  <c r="E76"/>
  <c r="E84" s="1"/>
  <c r="F60"/>
  <c r="F82" s="1"/>
  <c r="F52"/>
  <c r="F81" s="1"/>
  <c r="E68"/>
  <c r="E83" s="1"/>
  <c r="E60"/>
  <c r="E82" s="1"/>
  <c r="E52"/>
  <c r="E81" s="1"/>
  <c r="E36"/>
  <c r="E79" s="1"/>
  <c r="F76"/>
  <c r="F84" s="1"/>
  <c r="C68"/>
  <c r="C83" s="1"/>
  <c r="C52"/>
  <c r="C81" s="1"/>
  <c r="C76" i="1"/>
  <c r="C84" s="1"/>
  <c r="E52"/>
  <c r="E81" s="1"/>
  <c r="F52"/>
  <c r="F81" s="1"/>
</calcChain>
</file>

<file path=xl/comments1.xml><?xml version="1.0" encoding="utf-8"?>
<comments xmlns="http://schemas.openxmlformats.org/spreadsheetml/2006/main">
  <authors>
    <author>NB_034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11,8,12,8,12</t>
        </r>
      </text>
    </comment>
    <comment ref="V3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9,3,5,10,9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12,12,12,14,8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2,10</t>
        </r>
      </text>
    </comment>
    <comment ref="V7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8</t>
        </r>
      </text>
    </comment>
    <comment ref="S8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6,6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8,15,9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NB_034:</t>
        </r>
        <r>
          <rPr>
            <sz val="9"/>
            <color indexed="81"/>
            <rFont val="Tahoma"/>
            <family val="2"/>
            <charset val="238"/>
          </rPr>
          <t xml:space="preserve">
33,2,11</t>
        </r>
      </text>
    </comment>
    <comment ref="V11" authorId="0">
      <text>
        <r>
          <rPr>
            <b/>
            <sz val="9"/>
            <color indexed="81"/>
            <rFont val="Tahoma"/>
            <charset val="1"/>
          </rPr>
          <t xml:space="preserve">NB_034:
</t>
        </r>
        <r>
          <rPr>
            <sz val="9"/>
            <color indexed="81"/>
            <rFont val="Tahoma"/>
            <family val="2"/>
            <charset val="238"/>
          </rPr>
          <t>1,8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9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14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NB_034:</t>
        </r>
        <r>
          <rPr>
            <sz val="9"/>
            <color indexed="81"/>
            <rFont val="Tahoma"/>
            <family val="2"/>
            <charset val="238"/>
          </rPr>
          <t xml:space="preserve">
4,6,33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NB_034:</t>
        </r>
        <r>
          <rPr>
            <sz val="9"/>
            <color indexed="81"/>
            <rFont val="Tahoma"/>
            <family val="2"/>
            <charset val="238"/>
          </rPr>
          <t xml:space="preserve">
9</t>
        </r>
      </text>
    </comment>
    <comment ref="V15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10,9,10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7,2,12</t>
        </r>
      </text>
    </comment>
    <comment ref="S16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10,3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4,10,12,5,12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NB_034:</t>
        </r>
        <r>
          <rPr>
            <sz val="9"/>
            <color indexed="81"/>
            <rFont val="Tahoma"/>
            <family val="2"/>
            <charset val="238"/>
          </rPr>
          <t xml:space="preserve">
14</t>
        </r>
      </text>
    </comment>
    <comment ref="M17" authorId="0">
      <text>
        <r>
          <rPr>
            <b/>
            <sz val="9"/>
            <color indexed="81"/>
            <rFont val="Tahoma"/>
            <family val="2"/>
            <charset val="238"/>
          </rPr>
          <t>NB_034:</t>
        </r>
        <r>
          <rPr>
            <sz val="9"/>
            <color indexed="81"/>
            <rFont val="Tahoma"/>
            <family val="2"/>
            <charset val="238"/>
          </rPr>
          <t xml:space="preserve">
7,6</t>
        </r>
      </text>
    </comment>
    <comment ref="V17" authorId="0">
      <text>
        <r>
          <rPr>
            <b/>
            <sz val="9"/>
            <color indexed="81"/>
            <rFont val="Tahoma"/>
            <charset val="1"/>
          </rPr>
          <t>NB_034:</t>
        </r>
        <r>
          <rPr>
            <sz val="9"/>
            <color indexed="81"/>
            <rFont val="Tahoma"/>
            <charset val="1"/>
          </rPr>
          <t xml:space="preserve">
5</t>
        </r>
      </text>
    </comment>
  </commentList>
</comments>
</file>

<file path=xl/sharedStrings.xml><?xml version="1.0" encoding="utf-8"?>
<sst xmlns="http://schemas.openxmlformats.org/spreadsheetml/2006/main" count="685" uniqueCount="70">
  <si>
    <t>1.</t>
  </si>
  <si>
    <t>2.</t>
  </si>
  <si>
    <t>3.</t>
  </si>
  <si>
    <t>4.</t>
  </si>
  <si>
    <t>5.</t>
  </si>
  <si>
    <t>6.</t>
  </si>
  <si>
    <t>poradie</t>
  </si>
  <si>
    <t>mužstvo</t>
  </si>
  <si>
    <t>zápasy</t>
  </si>
  <si>
    <t>V</t>
  </si>
  <si>
    <t>R</t>
  </si>
  <si>
    <t>P</t>
  </si>
  <si>
    <t>skóre</t>
  </si>
  <si>
    <t>body</t>
  </si>
  <si>
    <t>ŠK Prednádražie Trnava</t>
  </si>
  <si>
    <t>SIFL Bosteros</t>
  </si>
  <si>
    <t>FC TRNAVA UNITED</t>
  </si>
  <si>
    <t>Hearts Trnava</t>
  </si>
  <si>
    <t>1. FC DESTILERE 2011 Trnava</t>
  </si>
  <si>
    <t>Trnavský výber</t>
  </si>
  <si>
    <t>:</t>
  </si>
  <si>
    <t>zoznam mužstiev</t>
  </si>
  <si>
    <t>ŠK Prednádražie</t>
  </si>
  <si>
    <t>1. FC DESTILERE</t>
  </si>
  <si>
    <t>pomocné</t>
  </si>
  <si>
    <t>skopírovať "pomocné" ako hodnoty a zoradiť podľa bodov</t>
  </si>
  <si>
    <t>OSEMFINÁLE</t>
  </si>
  <si>
    <t>ŠTVRŤFINÁLE</t>
  </si>
  <si>
    <t>SEMIFINÁLE</t>
  </si>
  <si>
    <t>FINÁLE</t>
  </si>
  <si>
    <t>Zápas O1</t>
  </si>
  <si>
    <t>Zápas Š1</t>
  </si>
  <si>
    <t>Zápas O2</t>
  </si>
  <si>
    <t>Zápas S1</t>
  </si>
  <si>
    <t>ZÁPAS O 3. MIESTO</t>
  </si>
  <si>
    <t>Zápas O3</t>
  </si>
  <si>
    <t>Zápas O4</t>
  </si>
  <si>
    <t>Zápas O5</t>
  </si>
  <si>
    <t>Zápas O6</t>
  </si>
  <si>
    <t>Zápas O7</t>
  </si>
  <si>
    <t>Zápas O8</t>
  </si>
  <si>
    <t>Zápas Š2</t>
  </si>
  <si>
    <t>Zápas S2</t>
  </si>
  <si>
    <t>Zápas Š3</t>
  </si>
  <si>
    <t>Zápas Š4</t>
  </si>
  <si>
    <t>-</t>
  </si>
  <si>
    <t>2. miesto</t>
  </si>
  <si>
    <t>3. miesto</t>
  </si>
  <si>
    <t>1. miesto</t>
  </si>
  <si>
    <t>FC Linčianska</t>
  </si>
  <si>
    <t>Profišport</t>
  </si>
  <si>
    <t>FC KABO Trnava</t>
  </si>
  <si>
    <t>FLOPPERS Voderady</t>
  </si>
  <si>
    <t>Giants</t>
  </si>
  <si>
    <t>UDZENÁČI</t>
  </si>
  <si>
    <t>Čezemka Trnava</t>
  </si>
  <si>
    <t>Františkovy Lázne</t>
  </si>
  <si>
    <t>Gefco</t>
  </si>
  <si>
    <t>Merkúr Trnava</t>
  </si>
  <si>
    <t>La Masia</t>
  </si>
  <si>
    <t>Atomik</t>
  </si>
  <si>
    <t>Drahovce</t>
  </si>
  <si>
    <t>Komplet Hrnčiarovce</t>
  </si>
  <si>
    <t>LMV DS</t>
  </si>
  <si>
    <t>Torpedo Tirnavius</t>
  </si>
  <si>
    <t>ACADÉMICA DE COLO</t>
  </si>
  <si>
    <t>Slavoj Houslice</t>
  </si>
  <si>
    <t>FC KABO</t>
  </si>
  <si>
    <t>Académica de Colo</t>
  </si>
  <si>
    <t>Komplet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</si>
</sst>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3" borderId="0" xfId="0" applyFill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0" fontId="0" fillId="0" borderId="5" xfId="0" applyNumberFormat="1" applyBorder="1"/>
    <xf numFmtId="20" fontId="0" fillId="0" borderId="8" xfId="0" applyNumberForma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0" xfId="0" applyFont="1" applyBorder="1"/>
    <xf numFmtId="0" fontId="1" fillId="3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4"/>
  <sheetViews>
    <sheetView zoomScaleNormal="100" workbookViewId="0">
      <selection activeCell="M89" sqref="M89"/>
    </sheetView>
  </sheetViews>
  <sheetFormatPr defaultRowHeight="15"/>
  <cols>
    <col min="2" max="2" width="30.7109375" customWidth="1"/>
    <col min="8" max="8" width="1.7109375" customWidth="1"/>
    <col min="14" max="15" width="40.7109375" customWidth="1"/>
    <col min="16" max="16" width="12.7109375" customWidth="1"/>
    <col min="17" max="17" width="5.7109375" customWidth="1"/>
    <col min="18" max="18" width="1.7109375" customWidth="1"/>
    <col min="19" max="20" width="5.7109375" customWidth="1"/>
    <col min="21" max="21" width="1.7109375" customWidth="1"/>
    <col min="22" max="23" width="5.7109375" customWidth="1"/>
    <col min="24" max="24" width="1.7109375" customWidth="1"/>
    <col min="25" max="26" width="5.7109375" customWidth="1"/>
    <col min="27" max="27" width="1.7109375" customWidth="1"/>
    <col min="28" max="29" width="5.7109375" customWidth="1"/>
    <col min="30" max="30" width="1.7109375" customWidth="1"/>
    <col min="31" max="32" width="5.7109375" customWidth="1"/>
    <col min="33" max="33" width="1.7109375" customWidth="1"/>
    <col min="34" max="34" width="5.7109375" customWidth="1"/>
  </cols>
  <sheetData>
    <row r="1" spans="1:19">
      <c r="A1" s="76" t="s">
        <v>0</v>
      </c>
      <c r="B1" s="77" t="str">
        <f>B88</f>
        <v>Hearts Trnava</v>
      </c>
      <c r="C1" s="76">
        <f t="shared" ref="C1:J1" si="0">C88</f>
        <v>5</v>
      </c>
      <c r="D1" s="78">
        <f t="shared" si="0"/>
        <v>3</v>
      </c>
      <c r="E1" s="79">
        <f t="shared" si="0"/>
        <v>2</v>
      </c>
      <c r="F1" s="80">
        <f t="shared" si="0"/>
        <v>0</v>
      </c>
      <c r="G1" s="78">
        <f t="shared" si="0"/>
        <v>11</v>
      </c>
      <c r="H1" s="79" t="str">
        <f t="shared" si="0"/>
        <v>:</v>
      </c>
      <c r="I1" s="80">
        <f t="shared" si="0"/>
        <v>3</v>
      </c>
      <c r="J1" s="76">
        <f t="shared" si="0"/>
        <v>11</v>
      </c>
    </row>
    <row r="2" spans="1:19">
      <c r="A2" s="76" t="s">
        <v>1</v>
      </c>
      <c r="B2" s="77" t="str">
        <f t="shared" ref="B2:J2" si="1">B89</f>
        <v>SIFL Bosteros</v>
      </c>
      <c r="C2" s="76">
        <f t="shared" si="1"/>
        <v>5</v>
      </c>
      <c r="D2" s="78">
        <f t="shared" si="1"/>
        <v>2</v>
      </c>
      <c r="E2" s="79">
        <f t="shared" si="1"/>
        <v>3</v>
      </c>
      <c r="F2" s="80">
        <f t="shared" si="1"/>
        <v>0</v>
      </c>
      <c r="G2" s="78">
        <f t="shared" si="1"/>
        <v>9</v>
      </c>
      <c r="H2" s="79" t="str">
        <f t="shared" si="1"/>
        <v>:</v>
      </c>
      <c r="I2" s="80">
        <f t="shared" si="1"/>
        <v>2</v>
      </c>
      <c r="J2" s="76">
        <f t="shared" si="1"/>
        <v>9</v>
      </c>
    </row>
    <row r="3" spans="1:19">
      <c r="A3" s="76" t="s">
        <v>2</v>
      </c>
      <c r="B3" s="77" t="str">
        <f t="shared" ref="B3:J3" si="2">B90</f>
        <v>1. FC DESTILERE 2011 Trnava</v>
      </c>
      <c r="C3" s="76">
        <f t="shared" si="2"/>
        <v>5</v>
      </c>
      <c r="D3" s="78">
        <f t="shared" si="2"/>
        <v>2</v>
      </c>
      <c r="E3" s="79">
        <f t="shared" si="2"/>
        <v>2</v>
      </c>
      <c r="F3" s="80">
        <f t="shared" si="2"/>
        <v>1</v>
      </c>
      <c r="G3" s="78">
        <f t="shared" si="2"/>
        <v>9</v>
      </c>
      <c r="H3" s="79" t="str">
        <f t="shared" si="2"/>
        <v>:</v>
      </c>
      <c r="I3" s="80">
        <f t="shared" si="2"/>
        <v>6</v>
      </c>
      <c r="J3" s="76">
        <f t="shared" si="2"/>
        <v>8</v>
      </c>
    </row>
    <row r="4" spans="1:19">
      <c r="A4" s="81" t="s">
        <v>3</v>
      </c>
      <c r="B4" s="77" t="str">
        <f t="shared" ref="B4:J4" si="3">B91</f>
        <v>FC TRNAVA UNITED</v>
      </c>
      <c r="C4" s="76">
        <f t="shared" si="3"/>
        <v>5</v>
      </c>
      <c r="D4" s="78">
        <f t="shared" si="3"/>
        <v>1</v>
      </c>
      <c r="E4" s="79">
        <f t="shared" si="3"/>
        <v>3</v>
      </c>
      <c r="F4" s="80">
        <f t="shared" si="3"/>
        <v>1</v>
      </c>
      <c r="G4" s="78">
        <f t="shared" si="3"/>
        <v>9</v>
      </c>
      <c r="H4" s="79" t="str">
        <f t="shared" si="3"/>
        <v>:</v>
      </c>
      <c r="I4" s="80">
        <f t="shared" si="3"/>
        <v>8</v>
      </c>
      <c r="J4" s="76">
        <f t="shared" si="3"/>
        <v>6</v>
      </c>
    </row>
    <row r="5" spans="1:19">
      <c r="A5" s="82" t="s">
        <v>4</v>
      </c>
      <c r="B5" s="83" t="str">
        <f t="shared" ref="B5:J5" si="4">B92</f>
        <v>ŠK Prednádražie Trnava</v>
      </c>
      <c r="C5" s="82">
        <f t="shared" si="4"/>
        <v>5</v>
      </c>
      <c r="D5" s="84">
        <f t="shared" si="4"/>
        <v>1</v>
      </c>
      <c r="E5" s="85">
        <f t="shared" si="4"/>
        <v>2</v>
      </c>
      <c r="F5" s="86">
        <f t="shared" si="4"/>
        <v>2</v>
      </c>
      <c r="G5" s="84">
        <f t="shared" si="4"/>
        <v>10</v>
      </c>
      <c r="H5" s="85" t="str">
        <f t="shared" si="4"/>
        <v>:</v>
      </c>
      <c r="I5" s="86">
        <f t="shared" si="4"/>
        <v>8</v>
      </c>
      <c r="J5" s="82">
        <f t="shared" si="4"/>
        <v>5</v>
      </c>
    </row>
    <row r="6" spans="1:19">
      <c r="A6" s="82" t="s">
        <v>5</v>
      </c>
      <c r="B6" s="83" t="str">
        <f t="shared" ref="B6:J6" si="5">B93</f>
        <v>Trnavský výber</v>
      </c>
      <c r="C6" s="82">
        <f t="shared" si="5"/>
        <v>5</v>
      </c>
      <c r="D6" s="84">
        <f t="shared" si="5"/>
        <v>0</v>
      </c>
      <c r="E6" s="85">
        <f t="shared" si="5"/>
        <v>0</v>
      </c>
      <c r="F6" s="86">
        <f t="shared" si="5"/>
        <v>5</v>
      </c>
      <c r="G6" s="84">
        <f t="shared" si="5"/>
        <v>2</v>
      </c>
      <c r="H6" s="85" t="str">
        <f t="shared" si="5"/>
        <v>:</v>
      </c>
      <c r="I6" s="86">
        <f t="shared" si="5"/>
        <v>23</v>
      </c>
      <c r="J6" s="82">
        <f t="shared" si="5"/>
        <v>0</v>
      </c>
    </row>
    <row r="7" spans="1:19">
      <c r="A7" s="7"/>
      <c r="B7" s="6"/>
      <c r="C7" s="7"/>
      <c r="D7" s="31"/>
      <c r="E7" s="7"/>
      <c r="F7" s="32"/>
      <c r="G7" s="31"/>
      <c r="H7" s="7"/>
      <c r="I7" s="32"/>
      <c r="J7" s="7"/>
    </row>
    <row r="8" spans="1:19">
      <c r="A8" s="3" t="s">
        <v>6</v>
      </c>
      <c r="B8" s="3" t="s">
        <v>7</v>
      </c>
      <c r="C8" s="3" t="s">
        <v>8</v>
      </c>
      <c r="D8" s="29" t="s">
        <v>9</v>
      </c>
      <c r="E8" s="7" t="s">
        <v>10</v>
      </c>
      <c r="F8" s="30" t="s">
        <v>11</v>
      </c>
      <c r="G8" s="92" t="s">
        <v>12</v>
      </c>
      <c r="H8" s="92"/>
      <c r="I8" s="92"/>
      <c r="J8" s="3" t="s">
        <v>13</v>
      </c>
    </row>
    <row r="10" spans="1:19">
      <c r="A10" s="8" t="s">
        <v>21</v>
      </c>
      <c r="L10">
        <v>1</v>
      </c>
      <c r="M10" s="21">
        <v>0.35416666666666669</v>
      </c>
      <c r="N10" t="s">
        <v>17</v>
      </c>
      <c r="O10" t="s">
        <v>23</v>
      </c>
      <c r="Q10" s="18">
        <v>2</v>
      </c>
      <c r="R10" s="90" t="s">
        <v>20</v>
      </c>
      <c r="S10" s="22">
        <v>1</v>
      </c>
    </row>
    <row r="11" spans="1:19">
      <c r="A11" s="1"/>
      <c r="B11" t="s">
        <v>14</v>
      </c>
      <c r="L11">
        <v>2</v>
      </c>
      <c r="M11" s="21">
        <v>0.37152777777777773</v>
      </c>
      <c r="N11" t="s">
        <v>16</v>
      </c>
      <c r="O11" t="s">
        <v>15</v>
      </c>
      <c r="Q11" s="18">
        <v>0</v>
      </c>
      <c r="R11" s="90" t="s">
        <v>20</v>
      </c>
      <c r="S11" s="22">
        <v>0</v>
      </c>
    </row>
    <row r="12" spans="1:19">
      <c r="B12" t="s">
        <v>15</v>
      </c>
      <c r="L12">
        <v>3</v>
      </c>
      <c r="M12" s="21">
        <v>0.3888888888888889</v>
      </c>
      <c r="N12" t="s">
        <v>22</v>
      </c>
      <c r="O12" t="s">
        <v>19</v>
      </c>
      <c r="Q12" s="18">
        <v>8</v>
      </c>
      <c r="R12" s="90" t="s">
        <v>20</v>
      </c>
      <c r="S12" s="22">
        <v>0</v>
      </c>
    </row>
    <row r="13" spans="1:19">
      <c r="B13" t="s">
        <v>16</v>
      </c>
      <c r="L13">
        <v>4</v>
      </c>
      <c r="M13" s="21">
        <v>0.40625</v>
      </c>
      <c r="N13" t="s">
        <v>16</v>
      </c>
      <c r="O13" t="s">
        <v>17</v>
      </c>
      <c r="Q13" s="18">
        <v>2</v>
      </c>
      <c r="R13" s="90" t="s">
        <v>20</v>
      </c>
      <c r="S13" s="22">
        <v>2</v>
      </c>
    </row>
    <row r="14" spans="1:19">
      <c r="B14" t="s">
        <v>17</v>
      </c>
      <c r="L14">
        <v>5</v>
      </c>
      <c r="M14" s="21">
        <v>0.4236111111111111</v>
      </c>
      <c r="N14" t="s">
        <v>23</v>
      </c>
      <c r="O14" t="s">
        <v>19</v>
      </c>
      <c r="Q14" s="18">
        <v>2</v>
      </c>
      <c r="R14" s="90" t="s">
        <v>20</v>
      </c>
      <c r="S14" s="22">
        <v>0</v>
      </c>
    </row>
    <row r="15" spans="1:19">
      <c r="B15" t="s">
        <v>18</v>
      </c>
      <c r="L15">
        <v>6</v>
      </c>
      <c r="M15" s="21">
        <v>0.44097222222222227</v>
      </c>
      <c r="N15" t="s">
        <v>15</v>
      </c>
      <c r="O15" t="s">
        <v>22</v>
      </c>
      <c r="Q15" s="18">
        <v>3</v>
      </c>
      <c r="R15" s="90" t="s">
        <v>20</v>
      </c>
      <c r="S15" s="22">
        <v>0</v>
      </c>
    </row>
    <row r="16" spans="1:19">
      <c r="A16" s="1"/>
      <c r="B16" t="s">
        <v>19</v>
      </c>
      <c r="L16">
        <v>7</v>
      </c>
      <c r="M16" s="21">
        <v>0.45833333333333331</v>
      </c>
      <c r="N16" t="s">
        <v>23</v>
      </c>
      <c r="O16" t="s">
        <v>16</v>
      </c>
      <c r="Q16" s="18">
        <v>3</v>
      </c>
      <c r="R16" s="90" t="s">
        <v>20</v>
      </c>
      <c r="S16" s="22">
        <v>1</v>
      </c>
    </row>
    <row r="17" spans="1:42">
      <c r="L17">
        <v>8</v>
      </c>
      <c r="M17" s="21">
        <v>0.47569444444444442</v>
      </c>
      <c r="N17" t="s">
        <v>17</v>
      </c>
      <c r="O17" t="s">
        <v>22</v>
      </c>
      <c r="Q17" s="18">
        <v>3</v>
      </c>
      <c r="R17" s="90" t="s">
        <v>20</v>
      </c>
      <c r="S17" s="22">
        <v>0</v>
      </c>
    </row>
    <row r="18" spans="1:42">
      <c r="L18">
        <v>9</v>
      </c>
      <c r="M18" s="21">
        <v>0.49305555555555558</v>
      </c>
      <c r="N18" t="s">
        <v>19</v>
      </c>
      <c r="O18" t="s">
        <v>16</v>
      </c>
      <c r="Q18" s="18">
        <v>2</v>
      </c>
      <c r="R18" s="90" t="s">
        <v>20</v>
      </c>
      <c r="S18" s="22">
        <v>5</v>
      </c>
    </row>
    <row r="19" spans="1:42">
      <c r="L19">
        <v>10</v>
      </c>
      <c r="M19" s="21">
        <v>0.51041666666666663</v>
      </c>
      <c r="N19" t="s">
        <v>15</v>
      </c>
      <c r="O19" t="s">
        <v>17</v>
      </c>
      <c r="Q19" s="18">
        <v>0</v>
      </c>
      <c r="R19" s="90" t="s">
        <v>20</v>
      </c>
      <c r="S19" s="22">
        <v>0</v>
      </c>
    </row>
    <row r="20" spans="1:42">
      <c r="L20">
        <v>11</v>
      </c>
      <c r="M20" s="21">
        <v>0.52777777777777779</v>
      </c>
      <c r="N20" t="s">
        <v>23</v>
      </c>
      <c r="O20" t="s">
        <v>22</v>
      </c>
      <c r="Q20" s="18">
        <v>1</v>
      </c>
      <c r="R20" s="90" t="s">
        <v>20</v>
      </c>
      <c r="S20" s="22">
        <v>1</v>
      </c>
    </row>
    <row r="21" spans="1:42">
      <c r="L21">
        <v>12</v>
      </c>
      <c r="M21" s="21">
        <v>0.54513888888888895</v>
      </c>
      <c r="N21" t="s">
        <v>15</v>
      </c>
      <c r="O21" t="s">
        <v>19</v>
      </c>
      <c r="Q21" s="18">
        <v>4</v>
      </c>
      <c r="R21" s="90" t="s">
        <v>20</v>
      </c>
      <c r="S21" s="22">
        <v>0</v>
      </c>
    </row>
    <row r="22" spans="1:42">
      <c r="L22">
        <v>13</v>
      </c>
      <c r="M22" s="21">
        <v>0.5625</v>
      </c>
      <c r="N22" t="s">
        <v>22</v>
      </c>
      <c r="O22" t="s">
        <v>16</v>
      </c>
      <c r="Q22" s="18">
        <v>1</v>
      </c>
      <c r="R22" s="90" t="s">
        <v>20</v>
      </c>
      <c r="S22" s="22">
        <v>1</v>
      </c>
    </row>
    <row r="23" spans="1:42">
      <c r="L23">
        <v>14</v>
      </c>
      <c r="M23" s="21">
        <v>0.57986111111111105</v>
      </c>
      <c r="N23" t="s">
        <v>17</v>
      </c>
      <c r="O23" t="s">
        <v>19</v>
      </c>
      <c r="Q23" s="18">
        <v>4</v>
      </c>
      <c r="R23" s="90" t="s">
        <v>20</v>
      </c>
      <c r="S23" s="22">
        <v>0</v>
      </c>
    </row>
    <row r="24" spans="1:42">
      <c r="L24">
        <v>15</v>
      </c>
      <c r="M24" s="21">
        <v>0.59722222222222221</v>
      </c>
      <c r="N24" t="s">
        <v>15</v>
      </c>
      <c r="O24" t="s">
        <v>23</v>
      </c>
      <c r="Q24" s="18">
        <v>2</v>
      </c>
      <c r="R24" s="90" t="s">
        <v>20</v>
      </c>
      <c r="S24" s="22">
        <v>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42">
      <c r="A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30" spans="1:42" ht="60" customHeight="1">
      <c r="B30" t="str">
        <f>B$11</f>
        <v>ŠK Prednádražie Trnava</v>
      </c>
      <c r="C30">
        <f t="shared" ref="C30:C35" si="6">IF(B$36=B30,0,1)</f>
        <v>0</v>
      </c>
      <c r="D30">
        <f t="shared" ref="D30:D35" si="7">IF(B$36=B30,0,IF(G30&gt;I30,1,0))</f>
        <v>0</v>
      </c>
      <c r="E30">
        <f t="shared" ref="E30:E35" si="8">IF(B$36=B30,0,IF(G30=I30,1,0))</f>
        <v>0</v>
      </c>
      <c r="F30">
        <f t="shared" ref="F30:F35" si="9">IF(B$36=B30,0,IF(G30&lt;I30,1,0))</f>
        <v>0</v>
      </c>
      <c r="G30" s="2">
        <f>Q31</f>
        <v>0</v>
      </c>
      <c r="H30" s="2" t="s">
        <v>20</v>
      </c>
      <c r="I30" s="2">
        <f>S31</f>
        <v>0</v>
      </c>
      <c r="J30">
        <f t="shared" ref="J30:J35" si="10">IF(B$36=B30,0,IF(G30&gt;I30,3,IF(G30=I30,1,0)))</f>
        <v>0</v>
      </c>
      <c r="P30" s="10"/>
      <c r="Q30" s="91" t="s">
        <v>14</v>
      </c>
      <c r="R30" s="91"/>
      <c r="S30" s="91"/>
      <c r="T30" s="91" t="s">
        <v>15</v>
      </c>
      <c r="U30" s="91"/>
      <c r="V30" s="91"/>
      <c r="W30" s="91" t="s">
        <v>16</v>
      </c>
      <c r="X30" s="91"/>
      <c r="Y30" s="91"/>
      <c r="Z30" s="91" t="s">
        <v>17</v>
      </c>
      <c r="AA30" s="91"/>
      <c r="AB30" s="91"/>
      <c r="AC30" s="91" t="s">
        <v>18</v>
      </c>
      <c r="AD30" s="91"/>
      <c r="AE30" s="91"/>
      <c r="AF30" s="91" t="s">
        <v>19</v>
      </c>
      <c r="AG30" s="91"/>
      <c r="AH30" s="91"/>
    </row>
    <row r="31" spans="1:42" ht="60" customHeight="1">
      <c r="B31" t="str">
        <f>B$12</f>
        <v>SIFL Bosteros</v>
      </c>
      <c r="C31">
        <f t="shared" si="6"/>
        <v>1</v>
      </c>
      <c r="D31">
        <f t="shared" si="7"/>
        <v>0</v>
      </c>
      <c r="E31">
        <f t="shared" si="8"/>
        <v>0</v>
      </c>
      <c r="F31">
        <f t="shared" si="9"/>
        <v>1</v>
      </c>
      <c r="G31" s="2">
        <f>T31</f>
        <v>0</v>
      </c>
      <c r="H31" s="2" t="s">
        <v>20</v>
      </c>
      <c r="I31" s="2">
        <f>V31</f>
        <v>3</v>
      </c>
      <c r="J31">
        <f t="shared" si="10"/>
        <v>0</v>
      </c>
      <c r="P31" s="9" t="s">
        <v>14</v>
      </c>
      <c r="Q31" s="26"/>
      <c r="R31" s="13"/>
      <c r="S31" s="24"/>
      <c r="T31" s="27">
        <f>IF(S15="","",S15)</f>
        <v>0</v>
      </c>
      <c r="U31" s="14" t="s">
        <v>20</v>
      </c>
      <c r="V31" s="23">
        <f>IF(Q15="","",Q15)</f>
        <v>3</v>
      </c>
      <c r="W31" s="27">
        <f>IF(Q22="","",Q22)</f>
        <v>1</v>
      </c>
      <c r="X31" s="14" t="s">
        <v>20</v>
      </c>
      <c r="Y31" s="23">
        <f>IF(S22="","",S22)</f>
        <v>1</v>
      </c>
      <c r="Z31" s="27">
        <f>IF(S17="","",S17)</f>
        <v>0</v>
      </c>
      <c r="AA31" s="14" t="s">
        <v>20</v>
      </c>
      <c r="AB31" s="23">
        <f>IF(Q17="","",Q17)</f>
        <v>3</v>
      </c>
      <c r="AC31" s="27">
        <f>IF(S20="","",S20)</f>
        <v>1</v>
      </c>
      <c r="AD31" s="14" t="s">
        <v>20</v>
      </c>
      <c r="AE31" s="23">
        <f>IF(Q20="","",Q20)</f>
        <v>1</v>
      </c>
      <c r="AF31" s="27">
        <f>IF(Q12="","",Q12)</f>
        <v>8</v>
      </c>
      <c r="AG31" s="14" t="s">
        <v>20</v>
      </c>
      <c r="AH31" s="23">
        <f>IF(S12="","",S12)</f>
        <v>0</v>
      </c>
      <c r="AN31" s="2"/>
      <c r="AO31" s="2"/>
      <c r="AP31" s="2"/>
    </row>
    <row r="32" spans="1:42" ht="60" customHeight="1">
      <c r="B32" t="str">
        <f>B$13</f>
        <v>FC TRNAVA UNITED</v>
      </c>
      <c r="C32">
        <f t="shared" si="6"/>
        <v>1</v>
      </c>
      <c r="D32">
        <f t="shared" si="7"/>
        <v>0</v>
      </c>
      <c r="E32">
        <f t="shared" si="8"/>
        <v>1</v>
      </c>
      <c r="F32">
        <f t="shared" si="9"/>
        <v>0</v>
      </c>
      <c r="G32" s="2">
        <f>W31</f>
        <v>1</v>
      </c>
      <c r="H32" s="2" t="s">
        <v>20</v>
      </c>
      <c r="I32" s="2">
        <f>Y31</f>
        <v>1</v>
      </c>
      <c r="J32">
        <f t="shared" si="10"/>
        <v>1</v>
      </c>
      <c r="P32" s="9" t="s">
        <v>15</v>
      </c>
      <c r="Q32" s="27">
        <f>IF(Q15="","",Q15)</f>
        <v>3</v>
      </c>
      <c r="R32" s="14" t="s">
        <v>20</v>
      </c>
      <c r="S32" s="23">
        <f>IF(S15="","",S15)</f>
        <v>0</v>
      </c>
      <c r="T32" s="26"/>
      <c r="U32" s="13"/>
      <c r="V32" s="25"/>
      <c r="W32" s="27">
        <f>IF(S11="","",S11)</f>
        <v>0</v>
      </c>
      <c r="X32" s="14" t="s">
        <v>20</v>
      </c>
      <c r="Y32" s="23">
        <f>IF(Q11="","",Q11)</f>
        <v>0</v>
      </c>
      <c r="Z32" s="27">
        <f>IF(Q19="","",Q19)</f>
        <v>0</v>
      </c>
      <c r="AA32" s="14" t="s">
        <v>20</v>
      </c>
      <c r="AB32" s="23">
        <f>IF(S19="","",S19)</f>
        <v>0</v>
      </c>
      <c r="AC32" s="27">
        <f>IF(Q24="","",Q24)</f>
        <v>2</v>
      </c>
      <c r="AD32" s="14" t="s">
        <v>20</v>
      </c>
      <c r="AE32" s="23">
        <f>IF(S24="","",S24)</f>
        <v>2</v>
      </c>
      <c r="AF32" s="27">
        <f>IF(Q21="","",Q21)</f>
        <v>4</v>
      </c>
      <c r="AG32" s="14" t="s">
        <v>20</v>
      </c>
      <c r="AH32" s="23">
        <f>IF(S21="","",S21)</f>
        <v>0</v>
      </c>
    </row>
    <row r="33" spans="1:34" ht="60" customHeight="1">
      <c r="B33" t="str">
        <f>B$14</f>
        <v>Hearts Trnava</v>
      </c>
      <c r="C33">
        <f t="shared" si="6"/>
        <v>1</v>
      </c>
      <c r="D33">
        <f t="shared" si="7"/>
        <v>0</v>
      </c>
      <c r="E33">
        <f t="shared" si="8"/>
        <v>0</v>
      </c>
      <c r="F33">
        <f t="shared" si="9"/>
        <v>1</v>
      </c>
      <c r="G33" s="2">
        <f>Z31</f>
        <v>0</v>
      </c>
      <c r="H33" s="2" t="s">
        <v>20</v>
      </c>
      <c r="I33" s="2">
        <f>AB31</f>
        <v>3</v>
      </c>
      <c r="J33">
        <f t="shared" si="10"/>
        <v>0</v>
      </c>
      <c r="P33" s="9" t="s">
        <v>16</v>
      </c>
      <c r="Q33" s="27">
        <f>IF(S22="","",S22)</f>
        <v>1</v>
      </c>
      <c r="R33" s="14" t="s">
        <v>20</v>
      </c>
      <c r="S33" s="23">
        <f>IF(Q22="","",Q22)</f>
        <v>1</v>
      </c>
      <c r="T33" s="27">
        <f>IF(Q11="","",Q11)</f>
        <v>0</v>
      </c>
      <c r="U33" s="14" t="s">
        <v>20</v>
      </c>
      <c r="V33" s="23">
        <f>IF(S11="","",S11)</f>
        <v>0</v>
      </c>
      <c r="W33" s="28"/>
      <c r="X33" s="13"/>
      <c r="Y33" s="24"/>
      <c r="Z33" s="27">
        <f>IF(Q13="","",Q13)</f>
        <v>2</v>
      </c>
      <c r="AA33" s="14" t="s">
        <v>20</v>
      </c>
      <c r="AB33" s="23">
        <f>IF(S13="","",S13)</f>
        <v>2</v>
      </c>
      <c r="AC33" s="27">
        <f>IF(S16="","",S16)</f>
        <v>1</v>
      </c>
      <c r="AD33" s="14" t="s">
        <v>20</v>
      </c>
      <c r="AE33" s="23">
        <f>IF(Q16="","",Q16)</f>
        <v>3</v>
      </c>
      <c r="AF33" s="27">
        <f>IF(S18="","",S18)</f>
        <v>5</v>
      </c>
      <c r="AG33" s="14" t="s">
        <v>20</v>
      </c>
      <c r="AH33" s="23">
        <f>IF(Q18="","",Q18)</f>
        <v>2</v>
      </c>
    </row>
    <row r="34" spans="1:34" ht="60" customHeight="1">
      <c r="B34" t="str">
        <f>B$15</f>
        <v>1. FC DESTILERE 2011 Trnava</v>
      </c>
      <c r="C34">
        <f t="shared" si="6"/>
        <v>1</v>
      </c>
      <c r="D34">
        <f t="shared" si="7"/>
        <v>0</v>
      </c>
      <c r="E34">
        <f t="shared" si="8"/>
        <v>1</v>
      </c>
      <c r="F34">
        <f t="shared" si="9"/>
        <v>0</v>
      </c>
      <c r="G34" s="2">
        <f>AC31</f>
        <v>1</v>
      </c>
      <c r="H34" s="2" t="s">
        <v>20</v>
      </c>
      <c r="I34" s="2">
        <f>AE31</f>
        <v>1</v>
      </c>
      <c r="J34">
        <f t="shared" si="10"/>
        <v>1</v>
      </c>
      <c r="P34" s="9" t="s">
        <v>17</v>
      </c>
      <c r="Q34" s="27">
        <f>IF(Q17="","",Q17)</f>
        <v>3</v>
      </c>
      <c r="R34" s="14" t="s">
        <v>20</v>
      </c>
      <c r="S34" s="23">
        <f>IF(S17="","",S17)</f>
        <v>0</v>
      </c>
      <c r="T34" s="27">
        <f>IF(S19="","",S19)</f>
        <v>0</v>
      </c>
      <c r="U34" s="14" t="s">
        <v>20</v>
      </c>
      <c r="V34" s="23">
        <f>IF(Q19="","",Q19)</f>
        <v>0</v>
      </c>
      <c r="W34" s="27">
        <f>IF(S13="","",S13)</f>
        <v>2</v>
      </c>
      <c r="X34" s="14" t="s">
        <v>20</v>
      </c>
      <c r="Y34" s="23">
        <f>IF(Q13="","",Q13)</f>
        <v>2</v>
      </c>
      <c r="Z34" s="26"/>
      <c r="AA34" s="13"/>
      <c r="AB34" s="25"/>
      <c r="AC34" s="27">
        <f>IF(Q10="","",Q10)</f>
        <v>2</v>
      </c>
      <c r="AD34" s="14" t="s">
        <v>20</v>
      </c>
      <c r="AE34" s="23">
        <f>IF(S10="","",S10)</f>
        <v>1</v>
      </c>
      <c r="AF34" s="27">
        <f>IF(Q23="","",Q23)</f>
        <v>4</v>
      </c>
      <c r="AG34" s="14" t="s">
        <v>20</v>
      </c>
      <c r="AH34" s="23">
        <f>IF(S23="","",S23)</f>
        <v>0</v>
      </c>
    </row>
    <row r="35" spans="1:34" ht="60" customHeight="1">
      <c r="B35" t="str">
        <f>B$16</f>
        <v>Trnavský výber</v>
      </c>
      <c r="C35">
        <f t="shared" si="6"/>
        <v>1</v>
      </c>
      <c r="D35">
        <f t="shared" si="7"/>
        <v>1</v>
      </c>
      <c r="E35">
        <f t="shared" si="8"/>
        <v>0</v>
      </c>
      <c r="F35">
        <f t="shared" si="9"/>
        <v>0</v>
      </c>
      <c r="G35" s="2">
        <f>AF31</f>
        <v>8</v>
      </c>
      <c r="H35" s="2" t="s">
        <v>20</v>
      </c>
      <c r="I35" s="2">
        <f>AH31</f>
        <v>0</v>
      </c>
      <c r="J35">
        <f t="shared" si="10"/>
        <v>3</v>
      </c>
      <c r="P35" s="9" t="s">
        <v>18</v>
      </c>
      <c r="Q35" s="27">
        <f>IF(Q20="","",Q20)</f>
        <v>1</v>
      </c>
      <c r="R35" s="14" t="s">
        <v>20</v>
      </c>
      <c r="S35" s="23">
        <f>IF(S20="","",S20)</f>
        <v>1</v>
      </c>
      <c r="T35" s="27">
        <f>IF(S24="","",S24)</f>
        <v>2</v>
      </c>
      <c r="U35" s="14" t="s">
        <v>20</v>
      </c>
      <c r="V35" s="23">
        <f>IF(Q24="","",Q24)</f>
        <v>2</v>
      </c>
      <c r="W35" s="27">
        <f>IF(Q16="","",Q16)</f>
        <v>3</v>
      </c>
      <c r="X35" s="14" t="s">
        <v>20</v>
      </c>
      <c r="Y35" s="23">
        <f>IF(S16="","",S16)</f>
        <v>1</v>
      </c>
      <c r="Z35" s="27">
        <f>IF(S10="","",S10)</f>
        <v>1</v>
      </c>
      <c r="AA35" s="14" t="s">
        <v>20</v>
      </c>
      <c r="AB35" s="23">
        <f>IF(Q10="","",Q10)</f>
        <v>2</v>
      </c>
      <c r="AC35" s="28"/>
      <c r="AD35" s="13"/>
      <c r="AE35" s="24"/>
      <c r="AF35" s="27">
        <f>IF(Q14="","",Q14)</f>
        <v>2</v>
      </c>
      <c r="AG35" s="14" t="s">
        <v>20</v>
      </c>
      <c r="AH35" s="23">
        <f>IF(S14="","",S14)</f>
        <v>0</v>
      </c>
    </row>
    <row r="36" spans="1:34" ht="60" customHeight="1">
      <c r="B36" s="19" t="str">
        <f>B11</f>
        <v>ŠK Prednádražie Trnava</v>
      </c>
      <c r="C36" s="19">
        <f>SUM(C30:C35)</f>
        <v>5</v>
      </c>
      <c r="D36" s="19">
        <f t="shared" ref="D36:J36" si="11">SUM(D30:D35)</f>
        <v>1</v>
      </c>
      <c r="E36" s="19">
        <f t="shared" si="11"/>
        <v>2</v>
      </c>
      <c r="F36" s="19">
        <f t="shared" si="11"/>
        <v>2</v>
      </c>
      <c r="G36" s="20">
        <f t="shared" si="11"/>
        <v>10</v>
      </c>
      <c r="H36" s="20" t="s">
        <v>20</v>
      </c>
      <c r="I36" s="20">
        <f t="shared" si="11"/>
        <v>8</v>
      </c>
      <c r="J36" s="19">
        <f t="shared" si="11"/>
        <v>5</v>
      </c>
      <c r="P36" s="9" t="s">
        <v>19</v>
      </c>
      <c r="Q36" s="27">
        <f>IF(S12="","",S12)</f>
        <v>0</v>
      </c>
      <c r="R36" s="14" t="s">
        <v>20</v>
      </c>
      <c r="S36" s="23">
        <f>IF(Q12="","",Q12)</f>
        <v>8</v>
      </c>
      <c r="T36" s="27">
        <f>IF(S21="","",S21)</f>
        <v>0</v>
      </c>
      <c r="U36" s="14" t="s">
        <v>20</v>
      </c>
      <c r="V36" s="23">
        <f>IF(Q21="","",Q21)</f>
        <v>4</v>
      </c>
      <c r="W36" s="27">
        <f>IF(Q18="","",Q18)</f>
        <v>2</v>
      </c>
      <c r="X36" s="14" t="s">
        <v>20</v>
      </c>
      <c r="Y36" s="23">
        <f>IF(S18="","",S18)</f>
        <v>5</v>
      </c>
      <c r="Z36" s="27">
        <f>IF(S23="","",S23)</f>
        <v>0</v>
      </c>
      <c r="AA36" s="14" t="s">
        <v>20</v>
      </c>
      <c r="AB36" s="23">
        <f>IF(Q23="","",Q23)</f>
        <v>4</v>
      </c>
      <c r="AC36" s="27">
        <f>IF(S14="","",S14)</f>
        <v>0</v>
      </c>
      <c r="AD36" s="14" t="s">
        <v>20</v>
      </c>
      <c r="AE36" s="23">
        <f>IF(Q14="","",Q14)</f>
        <v>2</v>
      </c>
      <c r="AF36" s="12"/>
      <c r="AG36" s="13"/>
      <c r="AH36" s="15"/>
    </row>
    <row r="38" spans="1:34">
      <c r="B38" t="str">
        <f>B$11</f>
        <v>ŠK Prednádražie Trnava</v>
      </c>
      <c r="C38">
        <f>IF(B$44=B38,0,1)</f>
        <v>1</v>
      </c>
      <c r="D38">
        <f>IF(B$44=B38,0,IF(G38&gt;I38,1,0))</f>
        <v>1</v>
      </c>
      <c r="E38">
        <f>IF(B$44=B38,0,IF(G38=I38,1,0))</f>
        <v>0</v>
      </c>
      <c r="F38">
        <f>IF(B$44=B38,0,IF(G38&lt;I38,1,0))</f>
        <v>0</v>
      </c>
      <c r="G38" s="2">
        <f>Q32</f>
        <v>3</v>
      </c>
      <c r="H38" s="2" t="s">
        <v>20</v>
      </c>
      <c r="I38" s="2">
        <f>S32</f>
        <v>0</v>
      </c>
      <c r="J38">
        <f>IF(B$44=B38,0,IF(G38&gt;I38,3,IF(G38=I38,1,0)))</f>
        <v>3</v>
      </c>
    </row>
    <row r="39" spans="1:34">
      <c r="B39" t="str">
        <f>B$12</f>
        <v>SIFL Bosteros</v>
      </c>
      <c r="C39">
        <f t="shared" ref="C39:C43" si="12">IF(B$44=B39,0,1)</f>
        <v>0</v>
      </c>
      <c r="D39">
        <f t="shared" ref="D39:D43" si="13">IF(B$44=B39,0,IF(G39&gt;I39,1,0))</f>
        <v>0</v>
      </c>
      <c r="E39">
        <f t="shared" ref="E39:E43" si="14">IF(B$44=B39,0,IF(G39=I39,1,0))</f>
        <v>0</v>
      </c>
      <c r="F39">
        <f t="shared" ref="F39:F43" si="15">IF(B$44=B39,0,IF(G39&lt;I39,1,0))</f>
        <v>0</v>
      </c>
      <c r="G39" s="2">
        <f>T32</f>
        <v>0</v>
      </c>
      <c r="H39" s="2" t="s">
        <v>20</v>
      </c>
      <c r="I39" s="2">
        <f>V32</f>
        <v>0</v>
      </c>
      <c r="J39">
        <f t="shared" ref="J39:J43" si="16">IF(B$44=B39,0,IF(G39&gt;I39,3,IF(G39=I39,1,0)))</f>
        <v>0</v>
      </c>
    </row>
    <row r="40" spans="1:34">
      <c r="B40" t="str">
        <f>B$13</f>
        <v>FC TRNAVA UNITED</v>
      </c>
      <c r="C40">
        <f t="shared" si="12"/>
        <v>1</v>
      </c>
      <c r="D40">
        <f t="shared" si="13"/>
        <v>0</v>
      </c>
      <c r="E40">
        <f t="shared" si="14"/>
        <v>1</v>
      </c>
      <c r="F40">
        <f t="shared" si="15"/>
        <v>0</v>
      </c>
      <c r="G40" s="2">
        <f>W32</f>
        <v>0</v>
      </c>
      <c r="H40" s="2" t="s">
        <v>20</v>
      </c>
      <c r="I40" s="2">
        <f>Y32</f>
        <v>0</v>
      </c>
      <c r="J40">
        <f t="shared" si="16"/>
        <v>1</v>
      </c>
    </row>
    <row r="41" spans="1:34">
      <c r="B41" t="str">
        <f>B$14</f>
        <v>Hearts Trnava</v>
      </c>
      <c r="C41">
        <f t="shared" si="12"/>
        <v>1</v>
      </c>
      <c r="D41">
        <f t="shared" si="13"/>
        <v>0</v>
      </c>
      <c r="E41">
        <f t="shared" si="14"/>
        <v>1</v>
      </c>
      <c r="F41">
        <f t="shared" si="15"/>
        <v>0</v>
      </c>
      <c r="G41" s="2">
        <f>Z32</f>
        <v>0</v>
      </c>
      <c r="H41" s="2" t="s">
        <v>20</v>
      </c>
      <c r="I41" s="2">
        <f>AB32</f>
        <v>0</v>
      </c>
      <c r="J41">
        <f t="shared" si="16"/>
        <v>1</v>
      </c>
    </row>
    <row r="42" spans="1:34">
      <c r="B42" t="str">
        <f>B$15</f>
        <v>1. FC DESTILERE 2011 Trnava</v>
      </c>
      <c r="C42">
        <f t="shared" si="12"/>
        <v>1</v>
      </c>
      <c r="D42">
        <f t="shared" si="13"/>
        <v>0</v>
      </c>
      <c r="E42">
        <f t="shared" si="14"/>
        <v>1</v>
      </c>
      <c r="F42">
        <f t="shared" si="15"/>
        <v>0</v>
      </c>
      <c r="G42" s="2">
        <f>AC32</f>
        <v>2</v>
      </c>
      <c r="H42" s="2" t="s">
        <v>20</v>
      </c>
      <c r="I42" s="2">
        <f>AE32</f>
        <v>2</v>
      </c>
      <c r="J42">
        <f t="shared" si="16"/>
        <v>1</v>
      </c>
    </row>
    <row r="43" spans="1:34">
      <c r="B43" t="str">
        <f>B$16</f>
        <v>Trnavský výber</v>
      </c>
      <c r="C43">
        <f t="shared" si="12"/>
        <v>1</v>
      </c>
      <c r="D43">
        <f t="shared" si="13"/>
        <v>1</v>
      </c>
      <c r="E43">
        <f t="shared" si="14"/>
        <v>0</v>
      </c>
      <c r="F43">
        <f t="shared" si="15"/>
        <v>0</v>
      </c>
      <c r="G43" s="2">
        <f>AF32</f>
        <v>4</v>
      </c>
      <c r="H43" s="2" t="s">
        <v>20</v>
      </c>
      <c r="I43" s="2">
        <f>AH32</f>
        <v>0</v>
      </c>
      <c r="J43">
        <f t="shared" si="16"/>
        <v>3</v>
      </c>
    </row>
    <row r="44" spans="1:34">
      <c r="B44" s="19" t="str">
        <f>B12</f>
        <v>SIFL Bosteros</v>
      </c>
      <c r="C44" s="19">
        <f>SUM(C38:C43)</f>
        <v>5</v>
      </c>
      <c r="D44" s="19">
        <f t="shared" ref="D44" si="17">SUM(D38:D43)</f>
        <v>2</v>
      </c>
      <c r="E44" s="19">
        <f t="shared" ref="E44" si="18">SUM(E38:E43)</f>
        <v>3</v>
      </c>
      <c r="F44" s="19">
        <f t="shared" ref="F44" si="19">SUM(F38:F43)</f>
        <v>0</v>
      </c>
      <c r="G44" s="20">
        <f t="shared" ref="G44" si="20">SUM(G38:G43)</f>
        <v>9</v>
      </c>
      <c r="H44" s="20" t="s">
        <v>20</v>
      </c>
      <c r="I44" s="20">
        <f t="shared" ref="I44" si="21">SUM(I38:I43)</f>
        <v>2</v>
      </c>
      <c r="J44" s="19">
        <f t="shared" ref="J44" si="22">SUM(J38:J43)</f>
        <v>9</v>
      </c>
    </row>
    <row r="45" spans="1:34">
      <c r="A45" s="1"/>
    </row>
    <row r="46" spans="1:34">
      <c r="B46" t="str">
        <f>B$11</f>
        <v>ŠK Prednádražie Trnava</v>
      </c>
      <c r="C46">
        <f>IF(B$52=B46,0,1)</f>
        <v>1</v>
      </c>
      <c r="D46">
        <f>IF(B$52=B46,0,IF(G46&gt;I46,1,0))</f>
        <v>0</v>
      </c>
      <c r="E46">
        <f>IF(B$52=B46,0,IF(G46=I46,1,0))</f>
        <v>1</v>
      </c>
      <c r="F46">
        <f>IF(B$52=B46,0,IF(G46&lt;I46,1,0))</f>
        <v>0</v>
      </c>
      <c r="G46" s="2">
        <f>Q33</f>
        <v>1</v>
      </c>
      <c r="H46" s="2" t="s">
        <v>20</v>
      </c>
      <c r="I46" s="2">
        <f>S33</f>
        <v>1</v>
      </c>
      <c r="J46">
        <f>IF(B$52=B46,0,IF(G46&gt;I46,3,IF(G46=I46,1,0)))</f>
        <v>1</v>
      </c>
    </row>
    <row r="47" spans="1:34">
      <c r="B47" t="str">
        <f>B$12</f>
        <v>SIFL Bosteros</v>
      </c>
      <c r="C47">
        <f t="shared" ref="C47:C51" si="23">IF(B$52=B47,0,1)</f>
        <v>1</v>
      </c>
      <c r="D47">
        <f t="shared" ref="D47:D51" si="24">IF(B$52=B47,0,IF(G47&gt;I47,1,0))</f>
        <v>0</v>
      </c>
      <c r="E47">
        <f t="shared" ref="E47:E51" si="25">IF(B$52=B47,0,IF(G47=I47,1,0))</f>
        <v>1</v>
      </c>
      <c r="F47">
        <f t="shared" ref="F47:F51" si="26">IF(B$52=B47,0,IF(G47&lt;I47,1,0))</f>
        <v>0</v>
      </c>
      <c r="G47" s="2">
        <f>T33</f>
        <v>0</v>
      </c>
      <c r="H47" s="2" t="s">
        <v>20</v>
      </c>
      <c r="I47" s="2">
        <f>V33</f>
        <v>0</v>
      </c>
      <c r="J47">
        <f t="shared" ref="J47:J51" si="27">IF(B$52=B47,0,IF(G47&gt;I47,3,IF(G47=I47,1,0)))</f>
        <v>1</v>
      </c>
    </row>
    <row r="48" spans="1:34">
      <c r="B48" t="str">
        <f>B$13</f>
        <v>FC TRNAVA UNITED</v>
      </c>
      <c r="C48">
        <f t="shared" si="23"/>
        <v>0</v>
      </c>
      <c r="D48">
        <f t="shared" si="24"/>
        <v>0</v>
      </c>
      <c r="E48">
        <f t="shared" si="25"/>
        <v>0</v>
      </c>
      <c r="F48">
        <f t="shared" si="26"/>
        <v>0</v>
      </c>
      <c r="G48" s="2">
        <f>W33</f>
        <v>0</v>
      </c>
      <c r="H48" s="2" t="s">
        <v>20</v>
      </c>
      <c r="I48" s="2">
        <f>Y33</f>
        <v>0</v>
      </c>
      <c r="J48">
        <f t="shared" si="27"/>
        <v>0</v>
      </c>
    </row>
    <row r="49" spans="1:10">
      <c r="B49" t="str">
        <f>B$14</f>
        <v>Hearts Trnava</v>
      </c>
      <c r="C49">
        <f t="shared" si="23"/>
        <v>1</v>
      </c>
      <c r="D49">
        <f t="shared" si="24"/>
        <v>0</v>
      </c>
      <c r="E49">
        <f t="shared" si="25"/>
        <v>1</v>
      </c>
      <c r="F49">
        <f t="shared" si="26"/>
        <v>0</v>
      </c>
      <c r="G49" s="2">
        <f>Z33</f>
        <v>2</v>
      </c>
      <c r="H49" s="2" t="s">
        <v>20</v>
      </c>
      <c r="I49" s="2">
        <f>AB33</f>
        <v>2</v>
      </c>
      <c r="J49">
        <f t="shared" si="27"/>
        <v>1</v>
      </c>
    </row>
    <row r="50" spans="1:10">
      <c r="A50" s="1"/>
      <c r="B50" t="str">
        <f>B$15</f>
        <v>1. FC DESTILERE 2011 Trnava</v>
      </c>
      <c r="C50">
        <f t="shared" si="23"/>
        <v>1</v>
      </c>
      <c r="D50">
        <f t="shared" si="24"/>
        <v>0</v>
      </c>
      <c r="E50">
        <f t="shared" si="25"/>
        <v>0</v>
      </c>
      <c r="F50">
        <f t="shared" si="26"/>
        <v>1</v>
      </c>
      <c r="G50" s="2">
        <f>AC33</f>
        <v>1</v>
      </c>
      <c r="H50" s="2" t="s">
        <v>20</v>
      </c>
      <c r="I50" s="2">
        <f>AE33</f>
        <v>3</v>
      </c>
      <c r="J50">
        <f t="shared" si="27"/>
        <v>0</v>
      </c>
    </row>
    <row r="51" spans="1:10">
      <c r="B51" t="str">
        <f>B$16</f>
        <v>Trnavský výber</v>
      </c>
      <c r="C51">
        <f t="shared" si="23"/>
        <v>1</v>
      </c>
      <c r="D51">
        <f t="shared" si="24"/>
        <v>1</v>
      </c>
      <c r="E51">
        <f t="shared" si="25"/>
        <v>0</v>
      </c>
      <c r="F51">
        <f t="shared" si="26"/>
        <v>0</v>
      </c>
      <c r="G51" s="2">
        <f>AF33</f>
        <v>5</v>
      </c>
      <c r="H51" s="2" t="s">
        <v>20</v>
      </c>
      <c r="I51" s="2">
        <f>AH33</f>
        <v>2</v>
      </c>
      <c r="J51">
        <f t="shared" si="27"/>
        <v>3</v>
      </c>
    </row>
    <row r="52" spans="1:10">
      <c r="B52" s="19" t="str">
        <f>B13</f>
        <v>FC TRNAVA UNITED</v>
      </c>
      <c r="C52" s="19">
        <f>SUM(C46:C51)</f>
        <v>5</v>
      </c>
      <c r="D52" s="19">
        <f t="shared" ref="D52" si="28">SUM(D46:D51)</f>
        <v>1</v>
      </c>
      <c r="E52" s="19">
        <f t="shared" ref="E52" si="29">SUM(E46:E51)</f>
        <v>3</v>
      </c>
      <c r="F52" s="19">
        <f t="shared" ref="F52" si="30">SUM(F46:F51)</f>
        <v>1</v>
      </c>
      <c r="G52" s="20">
        <f t="shared" ref="G52" si="31">SUM(G46:G51)</f>
        <v>9</v>
      </c>
      <c r="H52" s="20" t="s">
        <v>20</v>
      </c>
      <c r="I52" s="20">
        <f t="shared" ref="I52" si="32">SUM(I46:I51)</f>
        <v>8</v>
      </c>
      <c r="J52" s="19">
        <f t="shared" ref="J52" si="33">SUM(J46:J51)</f>
        <v>6</v>
      </c>
    </row>
    <row r="54" spans="1:10">
      <c r="B54" t="str">
        <f>B$11</f>
        <v>ŠK Prednádražie Trnava</v>
      </c>
      <c r="C54">
        <f>IF(B$60=B54,0,1)</f>
        <v>1</v>
      </c>
      <c r="D54">
        <f>IF(B$60=B54,0,IF(G54&gt;I54,1,0))</f>
        <v>1</v>
      </c>
      <c r="E54">
        <f>IF(B$60=B54,0,IF(G54=I54,1,0))</f>
        <v>0</v>
      </c>
      <c r="F54">
        <f>IF(B$60=B54,0,IF(G54&lt;I54,1,0))</f>
        <v>0</v>
      </c>
      <c r="G54" s="2">
        <f>Q34</f>
        <v>3</v>
      </c>
      <c r="H54" s="2" t="s">
        <v>20</v>
      </c>
      <c r="I54" s="2">
        <f>S34</f>
        <v>0</v>
      </c>
      <c r="J54">
        <f>IF(B$60=B54,0,IF(G54&gt;I54,3,IF(G54=I54,1,0)))</f>
        <v>3</v>
      </c>
    </row>
    <row r="55" spans="1:10">
      <c r="A55" s="1"/>
      <c r="B55" t="str">
        <f>B$12</f>
        <v>SIFL Bosteros</v>
      </c>
      <c r="C55">
        <f t="shared" ref="C55:C59" si="34">IF(B$60=B55,0,1)</f>
        <v>1</v>
      </c>
      <c r="D55">
        <f t="shared" ref="D55:D59" si="35">IF(B$60=B55,0,IF(G55&gt;I55,1,0))</f>
        <v>0</v>
      </c>
      <c r="E55">
        <f t="shared" ref="E55:E59" si="36">IF(B$60=B55,0,IF(G55=I55,1,0))</f>
        <v>1</v>
      </c>
      <c r="F55">
        <f t="shared" ref="F55:F59" si="37">IF(B$60=B55,0,IF(G55&lt;I55,1,0))</f>
        <v>0</v>
      </c>
      <c r="G55" s="2">
        <f>T34</f>
        <v>0</v>
      </c>
      <c r="H55" s="2" t="s">
        <v>20</v>
      </c>
      <c r="I55" s="2">
        <f>V34</f>
        <v>0</v>
      </c>
      <c r="J55">
        <f t="shared" ref="J55:J59" si="38">IF(B$60=B55,0,IF(G55&gt;I55,3,IF(G55=I55,1,0)))</f>
        <v>1</v>
      </c>
    </row>
    <row r="56" spans="1:10">
      <c r="B56" t="str">
        <f>B$13</f>
        <v>FC TRNAVA UNITED</v>
      </c>
      <c r="C56">
        <f t="shared" si="34"/>
        <v>1</v>
      </c>
      <c r="D56">
        <f t="shared" si="35"/>
        <v>0</v>
      </c>
      <c r="E56">
        <f t="shared" si="36"/>
        <v>1</v>
      </c>
      <c r="F56">
        <f t="shared" si="37"/>
        <v>0</v>
      </c>
      <c r="G56" s="2">
        <f>W34</f>
        <v>2</v>
      </c>
      <c r="H56" s="2" t="s">
        <v>20</v>
      </c>
      <c r="I56" s="2">
        <f>Y34</f>
        <v>2</v>
      </c>
      <c r="J56">
        <f t="shared" si="38"/>
        <v>1</v>
      </c>
    </row>
    <row r="57" spans="1:10">
      <c r="B57" t="str">
        <f>B$14</f>
        <v>Hearts Trnava</v>
      </c>
      <c r="C57">
        <f t="shared" si="34"/>
        <v>0</v>
      </c>
      <c r="D57">
        <f t="shared" si="35"/>
        <v>0</v>
      </c>
      <c r="E57">
        <f t="shared" si="36"/>
        <v>0</v>
      </c>
      <c r="F57">
        <f t="shared" si="37"/>
        <v>0</v>
      </c>
      <c r="G57" s="2">
        <f>Z34</f>
        <v>0</v>
      </c>
      <c r="H57" s="2" t="s">
        <v>20</v>
      </c>
      <c r="I57" s="2">
        <f>AB34</f>
        <v>0</v>
      </c>
      <c r="J57">
        <f t="shared" si="38"/>
        <v>0</v>
      </c>
    </row>
    <row r="58" spans="1:10">
      <c r="B58" t="str">
        <f>B$15</f>
        <v>1. FC DESTILERE 2011 Trnava</v>
      </c>
      <c r="C58">
        <f t="shared" si="34"/>
        <v>1</v>
      </c>
      <c r="D58">
        <f t="shared" si="35"/>
        <v>1</v>
      </c>
      <c r="E58">
        <f t="shared" si="36"/>
        <v>0</v>
      </c>
      <c r="F58">
        <f t="shared" si="37"/>
        <v>0</v>
      </c>
      <c r="G58" s="2">
        <f>AC34</f>
        <v>2</v>
      </c>
      <c r="H58" s="2" t="s">
        <v>20</v>
      </c>
      <c r="I58" s="2">
        <f>AE34</f>
        <v>1</v>
      </c>
      <c r="J58">
        <f t="shared" si="38"/>
        <v>3</v>
      </c>
    </row>
    <row r="59" spans="1:10">
      <c r="B59" t="str">
        <f>B$16</f>
        <v>Trnavský výber</v>
      </c>
      <c r="C59">
        <f t="shared" si="34"/>
        <v>1</v>
      </c>
      <c r="D59">
        <f t="shared" si="35"/>
        <v>1</v>
      </c>
      <c r="E59">
        <f t="shared" si="36"/>
        <v>0</v>
      </c>
      <c r="F59">
        <f t="shared" si="37"/>
        <v>0</v>
      </c>
      <c r="G59" s="2">
        <f>AF34</f>
        <v>4</v>
      </c>
      <c r="H59" s="2" t="s">
        <v>20</v>
      </c>
      <c r="I59" s="2">
        <f>AH34</f>
        <v>0</v>
      </c>
      <c r="J59">
        <f t="shared" si="38"/>
        <v>3</v>
      </c>
    </row>
    <row r="60" spans="1:10">
      <c r="A60" s="1"/>
      <c r="B60" s="19" t="str">
        <f>B14</f>
        <v>Hearts Trnava</v>
      </c>
      <c r="C60" s="19">
        <f>SUM(C54:C59)</f>
        <v>5</v>
      </c>
      <c r="D60" s="19">
        <f t="shared" ref="D60" si="39">SUM(D54:D59)</f>
        <v>3</v>
      </c>
      <c r="E60" s="19">
        <f t="shared" ref="E60" si="40">SUM(E54:E59)</f>
        <v>2</v>
      </c>
      <c r="F60" s="19">
        <f t="shared" ref="F60" si="41">SUM(F54:F59)</f>
        <v>0</v>
      </c>
      <c r="G60" s="20">
        <f t="shared" ref="G60" si="42">SUM(G54:G59)</f>
        <v>11</v>
      </c>
      <c r="H60" s="20" t="s">
        <v>20</v>
      </c>
      <c r="I60" s="20">
        <f t="shared" ref="I60" si="43">SUM(I54:I59)</f>
        <v>3</v>
      </c>
      <c r="J60" s="19">
        <f t="shared" ref="J60" si="44">SUM(J54:J59)</f>
        <v>11</v>
      </c>
    </row>
    <row r="62" spans="1:10">
      <c r="B62" t="str">
        <f>B$11</f>
        <v>ŠK Prednádražie Trnava</v>
      </c>
      <c r="C62">
        <f>IF(B$68=B62,0,1)</f>
        <v>1</v>
      </c>
      <c r="D62">
        <f>IF(B$68=B62,0,IF(G62&gt;I62,1,0))</f>
        <v>0</v>
      </c>
      <c r="E62">
        <f>IF(B$68=B62,0,IF(G62=I62,1,0))</f>
        <v>1</v>
      </c>
      <c r="F62">
        <f>IF(B$68=B62,0,IF(G62&lt;I62,1,0))</f>
        <v>0</v>
      </c>
      <c r="G62" s="2">
        <f>Q35</f>
        <v>1</v>
      </c>
      <c r="H62" s="2" t="s">
        <v>20</v>
      </c>
      <c r="I62" s="2">
        <f>S35</f>
        <v>1</v>
      </c>
      <c r="J62">
        <f>IF(B$68=B62,0,IF(G62&gt;I62,3,IF(G62=I62,1,0)))</f>
        <v>1</v>
      </c>
    </row>
    <row r="63" spans="1:10">
      <c r="B63" t="str">
        <f>B$12</f>
        <v>SIFL Bosteros</v>
      </c>
      <c r="C63">
        <f t="shared" ref="C63:C67" si="45">IF(B$68=B63,0,1)</f>
        <v>1</v>
      </c>
      <c r="D63">
        <f t="shared" ref="D63:D67" si="46">IF(B$68=B63,0,IF(G63&gt;I63,1,0))</f>
        <v>0</v>
      </c>
      <c r="E63">
        <f t="shared" ref="E63:E67" si="47">IF(B$68=B63,0,IF(G63=I63,1,0))</f>
        <v>1</v>
      </c>
      <c r="F63">
        <f t="shared" ref="F63:F67" si="48">IF(B$68=B63,0,IF(G63&lt;I63,1,0))</f>
        <v>0</v>
      </c>
      <c r="G63" s="2">
        <f>T35</f>
        <v>2</v>
      </c>
      <c r="H63" s="2" t="s">
        <v>20</v>
      </c>
      <c r="I63" s="2">
        <f>V35</f>
        <v>2</v>
      </c>
      <c r="J63">
        <f t="shared" ref="J63:J67" si="49">IF(B$68=B63,0,IF(G63&gt;I63,3,IF(G63=I63,1,0)))</f>
        <v>1</v>
      </c>
    </row>
    <row r="64" spans="1:10">
      <c r="B64" t="str">
        <f>B$13</f>
        <v>FC TRNAVA UNITED</v>
      </c>
      <c r="C64">
        <f t="shared" si="45"/>
        <v>1</v>
      </c>
      <c r="D64">
        <f t="shared" si="46"/>
        <v>1</v>
      </c>
      <c r="E64">
        <f t="shared" si="47"/>
        <v>0</v>
      </c>
      <c r="F64">
        <f t="shared" si="48"/>
        <v>0</v>
      </c>
      <c r="G64" s="2">
        <f>W35</f>
        <v>3</v>
      </c>
      <c r="H64" s="2" t="s">
        <v>20</v>
      </c>
      <c r="I64" s="2">
        <f>Y35</f>
        <v>1</v>
      </c>
      <c r="J64">
        <f t="shared" si="49"/>
        <v>3</v>
      </c>
    </row>
    <row r="65" spans="1:10">
      <c r="A65" s="1"/>
      <c r="B65" t="str">
        <f>B$14</f>
        <v>Hearts Trnava</v>
      </c>
      <c r="C65">
        <f t="shared" si="45"/>
        <v>1</v>
      </c>
      <c r="D65">
        <f t="shared" si="46"/>
        <v>0</v>
      </c>
      <c r="E65">
        <f t="shared" si="47"/>
        <v>0</v>
      </c>
      <c r="F65">
        <f t="shared" si="48"/>
        <v>1</v>
      </c>
      <c r="G65" s="2">
        <f>Z35</f>
        <v>1</v>
      </c>
      <c r="H65" s="2" t="s">
        <v>20</v>
      </c>
      <c r="I65" s="2">
        <f>AB35</f>
        <v>2</v>
      </c>
      <c r="J65">
        <f t="shared" si="49"/>
        <v>0</v>
      </c>
    </row>
    <row r="66" spans="1:10">
      <c r="B66" t="str">
        <f>B$15</f>
        <v>1. FC DESTILERE 2011 Trnava</v>
      </c>
      <c r="C66">
        <f t="shared" si="45"/>
        <v>0</v>
      </c>
      <c r="D66">
        <f t="shared" si="46"/>
        <v>0</v>
      </c>
      <c r="E66">
        <f t="shared" si="47"/>
        <v>0</v>
      </c>
      <c r="F66">
        <f t="shared" si="48"/>
        <v>0</v>
      </c>
      <c r="G66" s="2">
        <f>AC35</f>
        <v>0</v>
      </c>
      <c r="H66" s="2" t="s">
        <v>20</v>
      </c>
      <c r="I66" s="2">
        <f>AE35</f>
        <v>0</v>
      </c>
      <c r="J66">
        <f t="shared" si="49"/>
        <v>0</v>
      </c>
    </row>
    <row r="67" spans="1:10">
      <c r="B67" t="str">
        <f>B$16</f>
        <v>Trnavský výber</v>
      </c>
      <c r="C67">
        <f t="shared" si="45"/>
        <v>1</v>
      </c>
      <c r="D67">
        <f t="shared" si="46"/>
        <v>1</v>
      </c>
      <c r="E67">
        <f t="shared" si="47"/>
        <v>0</v>
      </c>
      <c r="F67">
        <f t="shared" si="48"/>
        <v>0</v>
      </c>
      <c r="G67" s="2">
        <f>AF35</f>
        <v>2</v>
      </c>
      <c r="H67" s="2" t="s">
        <v>20</v>
      </c>
      <c r="I67" s="2">
        <f>AH35</f>
        <v>0</v>
      </c>
      <c r="J67">
        <f t="shared" si="49"/>
        <v>3</v>
      </c>
    </row>
    <row r="68" spans="1:10">
      <c r="B68" s="19" t="str">
        <f>B15</f>
        <v>1. FC DESTILERE 2011 Trnava</v>
      </c>
      <c r="C68" s="19">
        <f>SUM(C62:C67)</f>
        <v>5</v>
      </c>
      <c r="D68" s="19">
        <f t="shared" ref="D68" si="50">SUM(D62:D67)</f>
        <v>2</v>
      </c>
      <c r="E68" s="19">
        <f t="shared" ref="E68" si="51">SUM(E62:E67)</f>
        <v>2</v>
      </c>
      <c r="F68" s="19">
        <f t="shared" ref="F68" si="52">SUM(F62:F67)</f>
        <v>1</v>
      </c>
      <c r="G68" s="20">
        <f t="shared" ref="G68" si="53">SUM(G62:G67)</f>
        <v>9</v>
      </c>
      <c r="H68" s="20" t="s">
        <v>20</v>
      </c>
      <c r="I68" s="20">
        <f t="shared" ref="I68" si="54">SUM(I62:I67)</f>
        <v>6</v>
      </c>
      <c r="J68" s="19">
        <f t="shared" ref="J68" si="55">SUM(J62:J67)</f>
        <v>8</v>
      </c>
    </row>
    <row r="70" spans="1:10">
      <c r="A70" s="1"/>
      <c r="B70" t="str">
        <f>B$11</f>
        <v>ŠK Prednádražie Trnava</v>
      </c>
      <c r="C70">
        <f>IF(B$76=B70,0,1)</f>
        <v>1</v>
      </c>
      <c r="D70">
        <f>IF(B$76=B70,0,IF(G70&gt;I70,1,0))</f>
        <v>0</v>
      </c>
      <c r="E70">
        <f>IF(B$76=B70,0,IF(G70=I70,1,0))</f>
        <v>0</v>
      </c>
      <c r="F70">
        <f>IF(B$76=B70,0,IF(G70&lt;I70,1,0))</f>
        <v>1</v>
      </c>
      <c r="G70" s="2">
        <f>Q36</f>
        <v>0</v>
      </c>
      <c r="H70" s="2" t="s">
        <v>20</v>
      </c>
      <c r="I70" s="2">
        <f>S36</f>
        <v>8</v>
      </c>
      <c r="J70">
        <f>IF(B$76=B70,0,IF(G70&gt;I70,3,IF(G70=I70,1,0)))</f>
        <v>0</v>
      </c>
    </row>
    <row r="71" spans="1:10">
      <c r="B71" t="str">
        <f>B$12</f>
        <v>SIFL Bosteros</v>
      </c>
      <c r="C71">
        <f t="shared" ref="C71:C75" si="56">IF(B$76=B71,0,1)</f>
        <v>1</v>
      </c>
      <c r="D71">
        <f t="shared" ref="D71:D75" si="57">IF(B$76=B71,0,IF(G71&gt;I71,1,0))</f>
        <v>0</v>
      </c>
      <c r="E71">
        <f t="shared" ref="E71:E75" si="58">IF(B$76=B71,0,IF(G71=I71,1,0))</f>
        <v>0</v>
      </c>
      <c r="F71">
        <f t="shared" ref="F71:F75" si="59">IF(B$76=B71,0,IF(G71&lt;I71,1,0))</f>
        <v>1</v>
      </c>
      <c r="G71" s="2">
        <f>T36</f>
        <v>0</v>
      </c>
      <c r="H71" s="2" t="s">
        <v>20</v>
      </c>
      <c r="I71" s="2">
        <f>V36</f>
        <v>4</v>
      </c>
      <c r="J71">
        <f t="shared" ref="J71:J75" si="60">IF(B$76=B71,0,IF(G71&gt;I71,3,IF(G71=I71,1,0)))</f>
        <v>0</v>
      </c>
    </row>
    <row r="72" spans="1:10">
      <c r="B72" t="str">
        <f>B$13</f>
        <v>FC TRNAVA UNITED</v>
      </c>
      <c r="C72">
        <f t="shared" si="56"/>
        <v>1</v>
      </c>
      <c r="D72">
        <f t="shared" si="57"/>
        <v>0</v>
      </c>
      <c r="E72">
        <f t="shared" si="58"/>
        <v>0</v>
      </c>
      <c r="F72">
        <f t="shared" si="59"/>
        <v>1</v>
      </c>
      <c r="G72" s="2">
        <f>W36</f>
        <v>2</v>
      </c>
      <c r="H72" s="2" t="s">
        <v>20</v>
      </c>
      <c r="I72" s="2">
        <f>Y36</f>
        <v>5</v>
      </c>
      <c r="J72">
        <f t="shared" si="60"/>
        <v>0</v>
      </c>
    </row>
    <row r="73" spans="1:10">
      <c r="B73" t="str">
        <f>B$14</f>
        <v>Hearts Trnava</v>
      </c>
      <c r="C73">
        <f t="shared" si="56"/>
        <v>1</v>
      </c>
      <c r="D73">
        <f t="shared" si="57"/>
        <v>0</v>
      </c>
      <c r="E73">
        <f t="shared" si="58"/>
        <v>0</v>
      </c>
      <c r="F73">
        <f t="shared" si="59"/>
        <v>1</v>
      </c>
      <c r="G73" s="2">
        <f>Z36</f>
        <v>0</v>
      </c>
      <c r="H73" s="2" t="s">
        <v>20</v>
      </c>
      <c r="I73" s="2">
        <f>AB36</f>
        <v>4</v>
      </c>
      <c r="J73">
        <f t="shared" si="60"/>
        <v>0</v>
      </c>
    </row>
    <row r="74" spans="1:10">
      <c r="B74" t="str">
        <f>B$15</f>
        <v>1. FC DESTILERE 2011 Trnava</v>
      </c>
      <c r="C74">
        <f t="shared" si="56"/>
        <v>1</v>
      </c>
      <c r="D74">
        <f t="shared" si="57"/>
        <v>0</v>
      </c>
      <c r="E74">
        <f t="shared" si="58"/>
        <v>0</v>
      </c>
      <c r="F74">
        <f t="shared" si="59"/>
        <v>1</v>
      </c>
      <c r="G74" s="2">
        <f>AC36</f>
        <v>0</v>
      </c>
      <c r="H74" s="2" t="s">
        <v>20</v>
      </c>
      <c r="I74" s="2">
        <f>AE36</f>
        <v>2</v>
      </c>
      <c r="J74">
        <f t="shared" si="60"/>
        <v>0</v>
      </c>
    </row>
    <row r="75" spans="1:10">
      <c r="A75" s="1"/>
      <c r="B75" t="str">
        <f>B$16</f>
        <v>Trnavský výber</v>
      </c>
      <c r="C75">
        <f t="shared" si="56"/>
        <v>0</v>
      </c>
      <c r="D75">
        <f t="shared" si="57"/>
        <v>0</v>
      </c>
      <c r="E75">
        <f t="shared" si="58"/>
        <v>0</v>
      </c>
      <c r="F75">
        <f t="shared" si="59"/>
        <v>0</v>
      </c>
      <c r="G75" s="2">
        <f>AF36</f>
        <v>0</v>
      </c>
      <c r="H75" s="2" t="s">
        <v>20</v>
      </c>
      <c r="I75" s="2">
        <f>AH36</f>
        <v>0</v>
      </c>
      <c r="J75">
        <f t="shared" si="60"/>
        <v>0</v>
      </c>
    </row>
    <row r="76" spans="1:10">
      <c r="B76" s="19" t="str">
        <f>B16</f>
        <v>Trnavský výber</v>
      </c>
      <c r="C76" s="19">
        <f>SUM(C70:C75)</f>
        <v>5</v>
      </c>
      <c r="D76" s="19">
        <f t="shared" ref="D76" si="61">SUM(D70:D75)</f>
        <v>0</v>
      </c>
      <c r="E76" s="19">
        <f t="shared" ref="E76" si="62">SUM(E70:E75)</f>
        <v>0</v>
      </c>
      <c r="F76" s="19">
        <f t="shared" ref="F76" si="63">SUM(F70:F75)</f>
        <v>5</v>
      </c>
      <c r="G76" s="20">
        <f t="shared" ref="G76" si="64">SUM(G70:G75)</f>
        <v>2</v>
      </c>
      <c r="H76" s="20" t="s">
        <v>20</v>
      </c>
      <c r="I76" s="20">
        <f t="shared" ref="I76" si="65">SUM(I70:I75)</f>
        <v>23</v>
      </c>
      <c r="J76" s="19">
        <f t="shared" ref="J76" si="66">SUM(J70:J75)</f>
        <v>0</v>
      </c>
    </row>
    <row r="78" spans="1:10">
      <c r="B78" s="72" t="s">
        <v>24</v>
      </c>
      <c r="C78" s="72"/>
      <c r="D78" s="72"/>
      <c r="E78" s="72"/>
      <c r="F78" s="72"/>
      <c r="G78" s="72"/>
      <c r="H78" s="72"/>
      <c r="I78" s="72"/>
      <c r="J78" s="72"/>
    </row>
    <row r="79" spans="1:10">
      <c r="B79" s="72" t="str">
        <f t="shared" ref="B79:J79" si="67">B36</f>
        <v>ŠK Prednádražie Trnava</v>
      </c>
      <c r="C79" s="73">
        <f t="shared" si="67"/>
        <v>5</v>
      </c>
      <c r="D79" s="74">
        <f t="shared" si="67"/>
        <v>1</v>
      </c>
      <c r="E79" s="73">
        <f t="shared" si="67"/>
        <v>2</v>
      </c>
      <c r="F79" s="75">
        <f t="shared" si="67"/>
        <v>2</v>
      </c>
      <c r="G79" s="72">
        <f t="shared" si="67"/>
        <v>10</v>
      </c>
      <c r="H79" s="72" t="str">
        <f t="shared" si="67"/>
        <v>:</v>
      </c>
      <c r="I79" s="75">
        <f t="shared" si="67"/>
        <v>8</v>
      </c>
      <c r="J79" s="73">
        <f t="shared" si="67"/>
        <v>5</v>
      </c>
    </row>
    <row r="80" spans="1:10">
      <c r="A80" s="1"/>
      <c r="B80" s="72" t="str">
        <f t="shared" ref="B80:J80" si="68">B44</f>
        <v>SIFL Bosteros</v>
      </c>
      <c r="C80" s="73">
        <f t="shared" si="68"/>
        <v>5</v>
      </c>
      <c r="D80" s="74">
        <f t="shared" si="68"/>
        <v>2</v>
      </c>
      <c r="E80" s="73">
        <f t="shared" si="68"/>
        <v>3</v>
      </c>
      <c r="F80" s="75">
        <f t="shared" si="68"/>
        <v>0</v>
      </c>
      <c r="G80" s="72">
        <f t="shared" si="68"/>
        <v>9</v>
      </c>
      <c r="H80" s="72" t="str">
        <f t="shared" si="68"/>
        <v>:</v>
      </c>
      <c r="I80" s="75">
        <f t="shared" si="68"/>
        <v>2</v>
      </c>
      <c r="J80" s="73">
        <f t="shared" si="68"/>
        <v>9</v>
      </c>
    </row>
    <row r="81" spans="1:11">
      <c r="B81" s="72" t="str">
        <f t="shared" ref="B81:J81" si="69">B52</f>
        <v>FC TRNAVA UNITED</v>
      </c>
      <c r="C81" s="73">
        <f t="shared" si="69"/>
        <v>5</v>
      </c>
      <c r="D81" s="74">
        <f t="shared" si="69"/>
        <v>1</v>
      </c>
      <c r="E81" s="73">
        <f t="shared" si="69"/>
        <v>3</v>
      </c>
      <c r="F81" s="75">
        <f t="shared" si="69"/>
        <v>1</v>
      </c>
      <c r="G81" s="72">
        <f t="shared" si="69"/>
        <v>9</v>
      </c>
      <c r="H81" s="72" t="str">
        <f t="shared" si="69"/>
        <v>:</v>
      </c>
      <c r="I81" s="75">
        <f t="shared" si="69"/>
        <v>8</v>
      </c>
      <c r="J81" s="73">
        <f t="shared" si="69"/>
        <v>6</v>
      </c>
    </row>
    <row r="82" spans="1:11">
      <c r="B82" s="72" t="str">
        <f t="shared" ref="B82:J82" si="70">B60</f>
        <v>Hearts Trnava</v>
      </c>
      <c r="C82" s="73">
        <f t="shared" si="70"/>
        <v>5</v>
      </c>
      <c r="D82" s="74">
        <f t="shared" si="70"/>
        <v>3</v>
      </c>
      <c r="E82" s="73">
        <f t="shared" si="70"/>
        <v>2</v>
      </c>
      <c r="F82" s="75">
        <f t="shared" si="70"/>
        <v>0</v>
      </c>
      <c r="G82" s="72">
        <f t="shared" si="70"/>
        <v>11</v>
      </c>
      <c r="H82" s="72" t="str">
        <f t="shared" si="70"/>
        <v>:</v>
      </c>
      <c r="I82" s="75">
        <f t="shared" si="70"/>
        <v>3</v>
      </c>
      <c r="J82" s="73">
        <f t="shared" si="70"/>
        <v>11</v>
      </c>
    </row>
    <row r="83" spans="1:11">
      <c r="B83" s="72" t="str">
        <f t="shared" ref="B83:J83" si="71">B68</f>
        <v>1. FC DESTILERE 2011 Trnava</v>
      </c>
      <c r="C83" s="73">
        <f t="shared" si="71"/>
        <v>5</v>
      </c>
      <c r="D83" s="74">
        <f t="shared" si="71"/>
        <v>2</v>
      </c>
      <c r="E83" s="73">
        <f t="shared" si="71"/>
        <v>2</v>
      </c>
      <c r="F83" s="75">
        <f t="shared" si="71"/>
        <v>1</v>
      </c>
      <c r="G83" s="72">
        <f t="shared" si="71"/>
        <v>9</v>
      </c>
      <c r="H83" s="72" t="str">
        <f t="shared" si="71"/>
        <v>:</v>
      </c>
      <c r="I83" s="75">
        <f t="shared" si="71"/>
        <v>6</v>
      </c>
      <c r="J83" s="73">
        <f t="shared" si="71"/>
        <v>8</v>
      </c>
    </row>
    <row r="84" spans="1:11">
      <c r="B84" s="72" t="str">
        <f t="shared" ref="B84:J84" si="72">B76</f>
        <v>Trnavský výber</v>
      </c>
      <c r="C84" s="73">
        <f t="shared" si="72"/>
        <v>5</v>
      </c>
      <c r="D84" s="74">
        <f t="shared" si="72"/>
        <v>0</v>
      </c>
      <c r="E84" s="73">
        <f t="shared" si="72"/>
        <v>0</v>
      </c>
      <c r="F84" s="75">
        <f t="shared" si="72"/>
        <v>5</v>
      </c>
      <c r="G84" s="72">
        <f t="shared" si="72"/>
        <v>2</v>
      </c>
      <c r="H84" s="72" t="str">
        <f t="shared" si="72"/>
        <v>:</v>
      </c>
      <c r="I84" s="75">
        <f t="shared" si="72"/>
        <v>23</v>
      </c>
      <c r="J84" s="73">
        <f t="shared" si="72"/>
        <v>0</v>
      </c>
    </row>
    <row r="85" spans="1:11" ht="15.75" thickBot="1">
      <c r="C85" s="2"/>
      <c r="D85" s="17"/>
      <c r="E85" s="2"/>
      <c r="F85" s="16"/>
      <c r="I85" s="16"/>
      <c r="J85" s="2"/>
    </row>
    <row r="86" spans="1:11">
      <c r="A86" s="41"/>
      <c r="B86" s="33" t="s">
        <v>25</v>
      </c>
      <c r="C86" s="33"/>
      <c r="D86" s="33"/>
      <c r="E86" s="33"/>
      <c r="F86" s="33"/>
      <c r="G86" s="33"/>
      <c r="H86" s="33"/>
      <c r="I86" s="33"/>
      <c r="J86" s="33"/>
      <c r="K86" s="34"/>
    </row>
    <row r="87" spans="1:11">
      <c r="A87" s="42"/>
      <c r="B87" s="36"/>
      <c r="C87" s="36"/>
      <c r="D87" s="36"/>
      <c r="E87" s="36"/>
      <c r="F87" s="36"/>
      <c r="G87" s="36"/>
      <c r="H87" s="36"/>
      <c r="I87" s="36"/>
      <c r="J87" s="36"/>
      <c r="K87" s="37"/>
    </row>
    <row r="88" spans="1:11">
      <c r="A88" s="35"/>
      <c r="B88" s="43" t="s">
        <v>17</v>
      </c>
      <c r="C88" s="44">
        <v>5</v>
      </c>
      <c r="D88" s="45">
        <v>3</v>
      </c>
      <c r="E88" s="44">
        <v>2</v>
      </c>
      <c r="F88" s="46">
        <v>0</v>
      </c>
      <c r="G88" s="43">
        <v>11</v>
      </c>
      <c r="H88" s="43" t="s">
        <v>20</v>
      </c>
      <c r="I88" s="46">
        <v>3</v>
      </c>
      <c r="J88" s="44">
        <v>11</v>
      </c>
      <c r="K88" s="37"/>
    </row>
    <row r="89" spans="1:11">
      <c r="A89" s="35"/>
      <c r="B89" s="43" t="s">
        <v>15</v>
      </c>
      <c r="C89" s="44">
        <v>5</v>
      </c>
      <c r="D89" s="45">
        <v>2</v>
      </c>
      <c r="E89" s="44">
        <v>3</v>
      </c>
      <c r="F89" s="46">
        <v>0</v>
      </c>
      <c r="G89" s="43">
        <v>9</v>
      </c>
      <c r="H89" s="43" t="s">
        <v>20</v>
      </c>
      <c r="I89" s="46">
        <v>2</v>
      </c>
      <c r="J89" s="44">
        <v>9</v>
      </c>
      <c r="K89" s="37"/>
    </row>
    <row r="90" spans="1:11">
      <c r="A90" s="35"/>
      <c r="B90" s="43" t="s">
        <v>18</v>
      </c>
      <c r="C90" s="44">
        <v>5</v>
      </c>
      <c r="D90" s="45">
        <v>2</v>
      </c>
      <c r="E90" s="44">
        <v>2</v>
      </c>
      <c r="F90" s="46">
        <v>1</v>
      </c>
      <c r="G90" s="43">
        <v>9</v>
      </c>
      <c r="H90" s="43" t="s">
        <v>20</v>
      </c>
      <c r="I90" s="46">
        <v>6</v>
      </c>
      <c r="J90" s="44">
        <v>8</v>
      </c>
      <c r="K90" s="37"/>
    </row>
    <row r="91" spans="1:11">
      <c r="A91" s="35"/>
      <c r="B91" s="43" t="s">
        <v>16</v>
      </c>
      <c r="C91" s="44">
        <v>5</v>
      </c>
      <c r="D91" s="45">
        <v>1</v>
      </c>
      <c r="E91" s="44">
        <v>3</v>
      </c>
      <c r="F91" s="46">
        <v>1</v>
      </c>
      <c r="G91" s="43">
        <v>9</v>
      </c>
      <c r="H91" s="43" t="s">
        <v>20</v>
      </c>
      <c r="I91" s="46">
        <v>8</v>
      </c>
      <c r="J91" s="44">
        <v>6</v>
      </c>
      <c r="K91" s="37"/>
    </row>
    <row r="92" spans="1:11">
      <c r="A92" s="42"/>
      <c r="B92" s="43" t="s">
        <v>14</v>
      </c>
      <c r="C92" s="44">
        <v>5</v>
      </c>
      <c r="D92" s="45">
        <v>1</v>
      </c>
      <c r="E92" s="44">
        <v>2</v>
      </c>
      <c r="F92" s="46">
        <v>2</v>
      </c>
      <c r="G92" s="43">
        <v>10</v>
      </c>
      <c r="H92" s="43" t="s">
        <v>20</v>
      </c>
      <c r="I92" s="46">
        <v>8</v>
      </c>
      <c r="J92" s="44">
        <v>5</v>
      </c>
      <c r="K92" s="37"/>
    </row>
    <row r="93" spans="1:11">
      <c r="A93" s="35"/>
      <c r="B93" s="43" t="s">
        <v>19</v>
      </c>
      <c r="C93" s="44">
        <v>5</v>
      </c>
      <c r="D93" s="45">
        <v>0</v>
      </c>
      <c r="E93" s="44">
        <v>0</v>
      </c>
      <c r="F93" s="46">
        <v>5</v>
      </c>
      <c r="G93" s="43">
        <v>2</v>
      </c>
      <c r="H93" s="43" t="s">
        <v>20</v>
      </c>
      <c r="I93" s="46">
        <v>23</v>
      </c>
      <c r="J93" s="44">
        <v>0</v>
      </c>
      <c r="K93" s="37"/>
    </row>
    <row r="94" spans="1:11" ht="15.75" thickBo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40"/>
    </row>
  </sheetData>
  <sortState ref="B88:J93">
    <sortCondition descending="1" ref="J88"/>
  </sortState>
  <mergeCells count="7">
    <mergeCell ref="AF30:AH30"/>
    <mergeCell ref="G8:I8"/>
    <mergeCell ref="Q30:S30"/>
    <mergeCell ref="T30:V30"/>
    <mergeCell ref="W30:Y30"/>
    <mergeCell ref="Z30:AB30"/>
    <mergeCell ref="AC30:AE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4"/>
  <sheetViews>
    <sheetView zoomScaleNormal="100" workbookViewId="0">
      <selection activeCell="B22" sqref="B22"/>
    </sheetView>
  </sheetViews>
  <sheetFormatPr defaultRowHeight="15"/>
  <cols>
    <col min="2" max="2" width="30.7109375" customWidth="1"/>
    <col min="8" max="8" width="1.7109375" customWidth="1"/>
    <col min="14" max="15" width="40.7109375" customWidth="1"/>
    <col min="16" max="16" width="12.7109375" customWidth="1"/>
    <col min="17" max="17" width="5.7109375" customWidth="1"/>
    <col min="18" max="18" width="1.7109375" customWidth="1"/>
    <col min="19" max="20" width="5.7109375" customWidth="1"/>
    <col min="21" max="21" width="1.7109375" customWidth="1"/>
    <col min="22" max="23" width="5.7109375" customWidth="1"/>
    <col min="24" max="24" width="1.7109375" customWidth="1"/>
    <col min="25" max="26" width="5.7109375" customWidth="1"/>
    <col min="27" max="27" width="1.7109375" customWidth="1"/>
    <col min="28" max="29" width="5.7109375" customWidth="1"/>
    <col min="30" max="30" width="1.7109375" customWidth="1"/>
    <col min="31" max="32" width="5.7109375" customWidth="1"/>
    <col min="33" max="33" width="1.7109375" customWidth="1"/>
    <col min="34" max="34" width="5.7109375" customWidth="1"/>
  </cols>
  <sheetData>
    <row r="1" spans="1:19">
      <c r="A1" s="76" t="s">
        <v>0</v>
      </c>
      <c r="B1" s="77" t="str">
        <f>B88</f>
        <v>Profišport</v>
      </c>
      <c r="C1" s="76">
        <f t="shared" ref="C1:J1" si="0">C88</f>
        <v>5</v>
      </c>
      <c r="D1" s="78">
        <f t="shared" si="0"/>
        <v>5</v>
      </c>
      <c r="E1" s="79">
        <f t="shared" si="0"/>
        <v>0</v>
      </c>
      <c r="F1" s="80">
        <f t="shared" si="0"/>
        <v>0</v>
      </c>
      <c r="G1" s="78">
        <f t="shared" si="0"/>
        <v>17</v>
      </c>
      <c r="H1" s="79" t="str">
        <f t="shared" si="0"/>
        <v>:</v>
      </c>
      <c r="I1" s="80">
        <f t="shared" si="0"/>
        <v>5</v>
      </c>
      <c r="J1" s="76">
        <f t="shared" si="0"/>
        <v>15</v>
      </c>
    </row>
    <row r="2" spans="1:19">
      <c r="A2" s="76" t="s">
        <v>1</v>
      </c>
      <c r="B2" s="77" t="str">
        <f t="shared" ref="B2:J6" si="1">B89</f>
        <v>FLOPPERS Voderady</v>
      </c>
      <c r="C2" s="76">
        <f t="shared" si="1"/>
        <v>5</v>
      </c>
      <c r="D2" s="78">
        <f t="shared" si="1"/>
        <v>3</v>
      </c>
      <c r="E2" s="79">
        <f t="shared" si="1"/>
        <v>1</v>
      </c>
      <c r="F2" s="80">
        <f t="shared" si="1"/>
        <v>1</v>
      </c>
      <c r="G2" s="78">
        <f t="shared" si="1"/>
        <v>7</v>
      </c>
      <c r="H2" s="79" t="str">
        <f t="shared" si="1"/>
        <v>:</v>
      </c>
      <c r="I2" s="80">
        <f t="shared" si="1"/>
        <v>4</v>
      </c>
      <c r="J2" s="76">
        <f t="shared" si="1"/>
        <v>10</v>
      </c>
    </row>
    <row r="3" spans="1:19">
      <c r="A3" s="76" t="s">
        <v>2</v>
      </c>
      <c r="B3" s="77" t="str">
        <f t="shared" si="1"/>
        <v>FC KABO Trnava</v>
      </c>
      <c r="C3" s="76">
        <f t="shared" si="1"/>
        <v>5</v>
      </c>
      <c r="D3" s="78">
        <f t="shared" si="1"/>
        <v>2</v>
      </c>
      <c r="E3" s="79">
        <f t="shared" si="1"/>
        <v>2</v>
      </c>
      <c r="F3" s="80">
        <f t="shared" si="1"/>
        <v>1</v>
      </c>
      <c r="G3" s="78">
        <f t="shared" si="1"/>
        <v>8</v>
      </c>
      <c r="H3" s="79" t="str">
        <f t="shared" si="1"/>
        <v>:</v>
      </c>
      <c r="I3" s="80">
        <f t="shared" si="1"/>
        <v>2</v>
      </c>
      <c r="J3" s="76">
        <f t="shared" si="1"/>
        <v>8</v>
      </c>
    </row>
    <row r="4" spans="1:19">
      <c r="A4" s="81" t="s">
        <v>3</v>
      </c>
      <c r="B4" s="77" t="str">
        <f t="shared" si="1"/>
        <v>FC Linčianska</v>
      </c>
      <c r="C4" s="76">
        <f t="shared" si="1"/>
        <v>5</v>
      </c>
      <c r="D4" s="78">
        <f t="shared" si="1"/>
        <v>2</v>
      </c>
      <c r="E4" s="79">
        <f t="shared" si="1"/>
        <v>0</v>
      </c>
      <c r="F4" s="80">
        <f t="shared" si="1"/>
        <v>3</v>
      </c>
      <c r="G4" s="78">
        <f t="shared" si="1"/>
        <v>6</v>
      </c>
      <c r="H4" s="79" t="str">
        <f t="shared" si="1"/>
        <v>:</v>
      </c>
      <c r="I4" s="80">
        <f t="shared" si="1"/>
        <v>13</v>
      </c>
      <c r="J4" s="76">
        <f t="shared" si="1"/>
        <v>6</v>
      </c>
    </row>
    <row r="5" spans="1:19">
      <c r="A5" s="82" t="s">
        <v>4</v>
      </c>
      <c r="B5" s="83" t="str">
        <f t="shared" si="1"/>
        <v>UDZENÁČI</v>
      </c>
      <c r="C5" s="82">
        <f t="shared" si="1"/>
        <v>5</v>
      </c>
      <c r="D5" s="84">
        <f t="shared" si="1"/>
        <v>1</v>
      </c>
      <c r="E5" s="85">
        <f t="shared" si="1"/>
        <v>1</v>
      </c>
      <c r="F5" s="86">
        <f t="shared" si="1"/>
        <v>3</v>
      </c>
      <c r="G5" s="84">
        <f t="shared" si="1"/>
        <v>3</v>
      </c>
      <c r="H5" s="85" t="str">
        <f t="shared" si="1"/>
        <v>:</v>
      </c>
      <c r="I5" s="86">
        <f t="shared" si="1"/>
        <v>8</v>
      </c>
      <c r="J5" s="82">
        <f t="shared" si="1"/>
        <v>4</v>
      </c>
    </row>
    <row r="6" spans="1:19">
      <c r="A6" s="82" t="s">
        <v>5</v>
      </c>
      <c r="B6" s="83" t="str">
        <f t="shared" si="1"/>
        <v>Giants</v>
      </c>
      <c r="C6" s="82">
        <f t="shared" si="1"/>
        <v>5</v>
      </c>
      <c r="D6" s="84">
        <f t="shared" si="1"/>
        <v>0</v>
      </c>
      <c r="E6" s="85">
        <f t="shared" si="1"/>
        <v>0</v>
      </c>
      <c r="F6" s="86">
        <f t="shared" si="1"/>
        <v>5</v>
      </c>
      <c r="G6" s="84">
        <f t="shared" si="1"/>
        <v>3</v>
      </c>
      <c r="H6" s="85" t="str">
        <f t="shared" si="1"/>
        <v>:</v>
      </c>
      <c r="I6" s="86">
        <f t="shared" si="1"/>
        <v>12</v>
      </c>
      <c r="J6" s="82">
        <f t="shared" si="1"/>
        <v>0</v>
      </c>
    </row>
    <row r="7" spans="1:19">
      <c r="A7" s="7"/>
      <c r="B7" s="6"/>
      <c r="C7" s="7"/>
      <c r="D7" s="31"/>
      <c r="E7" s="7"/>
      <c r="F7" s="32"/>
      <c r="G7" s="31"/>
      <c r="H7" s="7"/>
      <c r="I7" s="32"/>
      <c r="J7" s="7"/>
    </row>
    <row r="8" spans="1:19">
      <c r="A8" s="5" t="s">
        <v>6</v>
      </c>
      <c r="B8" s="5" t="s">
        <v>7</v>
      </c>
      <c r="C8" s="5" t="s">
        <v>8</v>
      </c>
      <c r="D8" s="29" t="s">
        <v>9</v>
      </c>
      <c r="E8" s="7" t="s">
        <v>10</v>
      </c>
      <c r="F8" s="30" t="s">
        <v>11</v>
      </c>
      <c r="G8" s="92" t="s">
        <v>12</v>
      </c>
      <c r="H8" s="92"/>
      <c r="I8" s="92"/>
      <c r="J8" s="5" t="s">
        <v>13</v>
      </c>
    </row>
    <row r="10" spans="1:19">
      <c r="A10" s="8" t="s">
        <v>21</v>
      </c>
      <c r="L10">
        <v>1</v>
      </c>
      <c r="M10" s="21">
        <v>0.35416666666666669</v>
      </c>
      <c r="N10" t="s">
        <v>52</v>
      </c>
      <c r="O10" t="s">
        <v>53</v>
      </c>
      <c r="Q10" s="18">
        <v>2</v>
      </c>
      <c r="R10" s="90" t="s">
        <v>20</v>
      </c>
      <c r="S10" s="22">
        <v>0</v>
      </c>
    </row>
    <row r="11" spans="1:19">
      <c r="A11" s="1"/>
      <c r="B11" t="s">
        <v>49</v>
      </c>
      <c r="L11">
        <v>2</v>
      </c>
      <c r="M11" s="21">
        <v>0.37152777777777773</v>
      </c>
      <c r="N11" t="s">
        <v>67</v>
      </c>
      <c r="O11" t="s">
        <v>50</v>
      </c>
      <c r="Q11" s="18">
        <v>1</v>
      </c>
      <c r="R11" s="90" t="s">
        <v>20</v>
      </c>
      <c r="S11" s="22">
        <v>2</v>
      </c>
    </row>
    <row r="12" spans="1:19">
      <c r="B12" t="s">
        <v>50</v>
      </c>
      <c r="L12">
        <v>3</v>
      </c>
      <c r="M12" s="21">
        <v>0.3888888888888889</v>
      </c>
      <c r="N12" t="s">
        <v>49</v>
      </c>
      <c r="O12" t="s">
        <v>54</v>
      </c>
      <c r="Q12" s="18">
        <v>3</v>
      </c>
      <c r="R12" s="90" t="s">
        <v>20</v>
      </c>
      <c r="S12" s="22">
        <v>1</v>
      </c>
    </row>
    <row r="13" spans="1:19">
      <c r="B13" t="s">
        <v>51</v>
      </c>
      <c r="L13">
        <v>4</v>
      </c>
      <c r="M13" s="21">
        <v>0.40625</v>
      </c>
      <c r="N13" t="s">
        <v>67</v>
      </c>
      <c r="O13" t="s">
        <v>52</v>
      </c>
      <c r="Q13" s="18">
        <v>0</v>
      </c>
      <c r="R13" s="90" t="s">
        <v>20</v>
      </c>
      <c r="S13" s="22">
        <v>0</v>
      </c>
    </row>
    <row r="14" spans="1:19">
      <c r="B14" t="s">
        <v>52</v>
      </c>
      <c r="L14">
        <v>5</v>
      </c>
      <c r="M14" s="21">
        <v>0.4236111111111111</v>
      </c>
      <c r="N14" t="s">
        <v>53</v>
      </c>
      <c r="O14" t="s">
        <v>54</v>
      </c>
      <c r="Q14" s="18">
        <v>0</v>
      </c>
      <c r="R14" s="90" t="s">
        <v>20</v>
      </c>
      <c r="S14" s="22">
        <v>2</v>
      </c>
    </row>
    <row r="15" spans="1:19">
      <c r="B15" t="s">
        <v>53</v>
      </c>
      <c r="L15">
        <v>6</v>
      </c>
      <c r="M15" s="21">
        <v>0.44097222222222227</v>
      </c>
      <c r="N15" t="s">
        <v>50</v>
      </c>
      <c r="O15" t="s">
        <v>49</v>
      </c>
      <c r="Q15" s="18">
        <v>5</v>
      </c>
      <c r="R15" s="90" t="s">
        <v>20</v>
      </c>
      <c r="S15" s="22">
        <v>1</v>
      </c>
    </row>
    <row r="16" spans="1:19">
      <c r="A16" s="1"/>
      <c r="B16" t="s">
        <v>54</v>
      </c>
      <c r="L16">
        <v>7</v>
      </c>
      <c r="M16" s="21">
        <v>0.45833333333333331</v>
      </c>
      <c r="N16" t="s">
        <v>53</v>
      </c>
      <c r="O16" t="s">
        <v>67</v>
      </c>
      <c r="Q16" s="18">
        <v>0</v>
      </c>
      <c r="R16" s="90" t="s">
        <v>20</v>
      </c>
      <c r="S16" s="22">
        <v>3</v>
      </c>
    </row>
    <row r="17" spans="1:42">
      <c r="L17">
        <v>8</v>
      </c>
      <c r="M17" s="21">
        <v>0.47569444444444442</v>
      </c>
      <c r="N17" t="s">
        <v>52</v>
      </c>
      <c r="O17" t="s">
        <v>49</v>
      </c>
      <c r="Q17" s="18">
        <v>2</v>
      </c>
      <c r="R17" s="90" t="s">
        <v>20</v>
      </c>
      <c r="S17" s="22">
        <v>0</v>
      </c>
    </row>
    <row r="18" spans="1:42">
      <c r="L18">
        <v>9</v>
      </c>
      <c r="M18" s="21">
        <v>0.49305555555555558</v>
      </c>
      <c r="N18" t="s">
        <v>54</v>
      </c>
      <c r="O18" t="s">
        <v>67</v>
      </c>
      <c r="Q18" s="18">
        <v>0</v>
      </c>
      <c r="R18" s="90" t="s">
        <v>20</v>
      </c>
      <c r="S18" s="22">
        <v>0</v>
      </c>
    </row>
    <row r="19" spans="1:42">
      <c r="L19">
        <v>10</v>
      </c>
      <c r="M19" s="21">
        <v>0.51041666666666663</v>
      </c>
      <c r="N19" t="s">
        <v>50</v>
      </c>
      <c r="O19" t="s">
        <v>52</v>
      </c>
      <c r="Q19" s="18">
        <v>4</v>
      </c>
      <c r="R19" s="90" t="s">
        <v>20</v>
      </c>
      <c r="S19" s="22">
        <v>1</v>
      </c>
    </row>
    <row r="20" spans="1:42">
      <c r="L20">
        <v>11</v>
      </c>
      <c r="M20" s="21">
        <v>0.52777777777777779</v>
      </c>
      <c r="N20" t="s">
        <v>53</v>
      </c>
      <c r="O20" t="s">
        <v>49</v>
      </c>
      <c r="Q20" s="18">
        <v>1</v>
      </c>
      <c r="R20" s="90" t="s">
        <v>20</v>
      </c>
      <c r="S20" s="22">
        <v>2</v>
      </c>
    </row>
    <row r="21" spans="1:42">
      <c r="L21">
        <v>12</v>
      </c>
      <c r="M21" s="21">
        <v>0.54513888888888895</v>
      </c>
      <c r="N21" t="s">
        <v>50</v>
      </c>
      <c r="O21" t="s">
        <v>54</v>
      </c>
      <c r="Q21" s="18">
        <v>3</v>
      </c>
      <c r="R21" s="90" t="s">
        <v>20</v>
      </c>
      <c r="S21" s="22">
        <v>0</v>
      </c>
    </row>
    <row r="22" spans="1:42">
      <c r="L22">
        <v>13</v>
      </c>
      <c r="M22" s="21">
        <v>0.5625</v>
      </c>
      <c r="N22" t="s">
        <v>49</v>
      </c>
      <c r="O22" t="s">
        <v>67</v>
      </c>
      <c r="Q22" s="18">
        <v>0</v>
      </c>
      <c r="R22" s="90" t="s">
        <v>20</v>
      </c>
      <c r="S22" s="22">
        <v>4</v>
      </c>
    </row>
    <row r="23" spans="1:42">
      <c r="L23">
        <v>14</v>
      </c>
      <c r="M23" s="21">
        <v>0.57986111111111105</v>
      </c>
      <c r="N23" t="s">
        <v>52</v>
      </c>
      <c r="O23" t="s">
        <v>54</v>
      </c>
      <c r="Q23" s="18">
        <v>2</v>
      </c>
      <c r="R23" s="90" t="s">
        <v>20</v>
      </c>
      <c r="S23" s="22">
        <v>0</v>
      </c>
    </row>
    <row r="24" spans="1:42">
      <c r="L24">
        <v>15</v>
      </c>
      <c r="M24" s="21">
        <v>0.59722222222222221</v>
      </c>
      <c r="N24" t="s">
        <v>50</v>
      </c>
      <c r="O24" t="s">
        <v>53</v>
      </c>
      <c r="Q24" s="18">
        <v>3</v>
      </c>
      <c r="R24" s="90" t="s">
        <v>20</v>
      </c>
      <c r="S24" s="22">
        <v>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42">
      <c r="A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30" spans="1:42" ht="60" customHeight="1">
      <c r="B30" t="str">
        <f>B$11</f>
        <v>FC Linčianska</v>
      </c>
      <c r="C30">
        <f t="shared" ref="C30:C35" si="2">IF(B$36=B30,0,1)</f>
        <v>0</v>
      </c>
      <c r="D30">
        <f t="shared" ref="D30:D35" si="3">IF(B$36=B30,0,IF(G30&gt;I30,1,0))</f>
        <v>0</v>
      </c>
      <c r="E30">
        <f t="shared" ref="E30:E35" si="4">IF(B$36=B30,0,IF(G30=I30,1,0))</f>
        <v>0</v>
      </c>
      <c r="F30">
        <f t="shared" ref="F30:F35" si="5">IF(B$36=B30,0,IF(G30&lt;I30,1,0))</f>
        <v>0</v>
      </c>
      <c r="G30" s="2">
        <f>Q31</f>
        <v>0</v>
      </c>
      <c r="H30" s="2" t="s">
        <v>20</v>
      </c>
      <c r="I30" s="2">
        <f>S31</f>
        <v>0</v>
      </c>
      <c r="J30">
        <f t="shared" ref="J30:J35" si="6">IF(B$36=B30,0,IF(G30&gt;I30,3,IF(G30=I30,1,0)))</f>
        <v>0</v>
      </c>
      <c r="P30" s="10"/>
      <c r="Q30" s="91" t="s">
        <v>49</v>
      </c>
      <c r="R30" s="91"/>
      <c r="S30" s="91"/>
      <c r="T30" s="91" t="s">
        <v>50</v>
      </c>
      <c r="U30" s="91"/>
      <c r="V30" s="91"/>
      <c r="W30" s="91" t="s">
        <v>51</v>
      </c>
      <c r="X30" s="91"/>
      <c r="Y30" s="91"/>
      <c r="Z30" s="91" t="s">
        <v>52</v>
      </c>
      <c r="AA30" s="91"/>
      <c r="AB30" s="91"/>
      <c r="AC30" s="91" t="s">
        <v>53</v>
      </c>
      <c r="AD30" s="91"/>
      <c r="AE30" s="91"/>
      <c r="AF30" s="91" t="s">
        <v>54</v>
      </c>
      <c r="AG30" s="91"/>
      <c r="AH30" s="91"/>
    </row>
    <row r="31" spans="1:42" ht="60" customHeight="1">
      <c r="B31" t="str">
        <f>B$12</f>
        <v>Profišport</v>
      </c>
      <c r="C31">
        <f t="shared" si="2"/>
        <v>1</v>
      </c>
      <c r="D31">
        <f t="shared" si="3"/>
        <v>0</v>
      </c>
      <c r="E31">
        <f t="shared" si="4"/>
        <v>0</v>
      </c>
      <c r="F31">
        <f t="shared" si="5"/>
        <v>1</v>
      </c>
      <c r="G31" s="2">
        <f>T31</f>
        <v>1</v>
      </c>
      <c r="H31" s="2" t="s">
        <v>20</v>
      </c>
      <c r="I31" s="2">
        <f>V31</f>
        <v>5</v>
      </c>
      <c r="J31">
        <f t="shared" si="6"/>
        <v>0</v>
      </c>
      <c r="P31" s="11" t="s">
        <v>49</v>
      </c>
      <c r="Q31" s="26"/>
      <c r="R31" s="13"/>
      <c r="S31" s="24"/>
      <c r="T31" s="27">
        <f>IF(S15="","",S15)</f>
        <v>1</v>
      </c>
      <c r="U31" s="14" t="s">
        <v>20</v>
      </c>
      <c r="V31" s="23">
        <f>IF(Q15="","",Q15)</f>
        <v>5</v>
      </c>
      <c r="W31" s="27">
        <f>IF(Q22="","",Q22)</f>
        <v>0</v>
      </c>
      <c r="X31" s="14" t="s">
        <v>20</v>
      </c>
      <c r="Y31" s="23">
        <f>IF(S22="","",S22)</f>
        <v>4</v>
      </c>
      <c r="Z31" s="27">
        <f>IF(S17="","",S17)</f>
        <v>0</v>
      </c>
      <c r="AA31" s="14" t="s">
        <v>20</v>
      </c>
      <c r="AB31" s="23">
        <f>IF(Q17="","",Q17)</f>
        <v>2</v>
      </c>
      <c r="AC31" s="27">
        <f>IF(S20="","",S20)</f>
        <v>2</v>
      </c>
      <c r="AD31" s="14" t="s">
        <v>20</v>
      </c>
      <c r="AE31" s="23">
        <f>IF(Q20="","",Q20)</f>
        <v>1</v>
      </c>
      <c r="AF31" s="27">
        <f>IF(Q12="","",Q12)</f>
        <v>3</v>
      </c>
      <c r="AG31" s="14" t="s">
        <v>20</v>
      </c>
      <c r="AH31" s="23">
        <f>IF(S12="","",S12)</f>
        <v>1</v>
      </c>
      <c r="AN31" s="2"/>
      <c r="AO31" s="2"/>
      <c r="AP31" s="2"/>
    </row>
    <row r="32" spans="1:42" ht="60" customHeight="1">
      <c r="B32" t="str">
        <f>B$13</f>
        <v>FC KABO Trnava</v>
      </c>
      <c r="C32">
        <f t="shared" si="2"/>
        <v>1</v>
      </c>
      <c r="D32">
        <f t="shared" si="3"/>
        <v>0</v>
      </c>
      <c r="E32">
        <f t="shared" si="4"/>
        <v>0</v>
      </c>
      <c r="F32">
        <f t="shared" si="5"/>
        <v>1</v>
      </c>
      <c r="G32" s="2">
        <f>W31</f>
        <v>0</v>
      </c>
      <c r="H32" s="2" t="s">
        <v>20</v>
      </c>
      <c r="I32" s="2">
        <f>Y31</f>
        <v>4</v>
      </c>
      <c r="J32">
        <f t="shared" si="6"/>
        <v>0</v>
      </c>
      <c r="P32" s="11" t="s">
        <v>50</v>
      </c>
      <c r="Q32" s="27">
        <f>IF(Q15="","",Q15)</f>
        <v>5</v>
      </c>
      <c r="R32" s="14" t="s">
        <v>20</v>
      </c>
      <c r="S32" s="23">
        <f>IF(S15="","",S15)</f>
        <v>1</v>
      </c>
      <c r="T32" s="26"/>
      <c r="U32" s="13"/>
      <c r="V32" s="25"/>
      <c r="W32" s="27">
        <f>IF(S11="","",S11)</f>
        <v>2</v>
      </c>
      <c r="X32" s="14" t="s">
        <v>20</v>
      </c>
      <c r="Y32" s="23">
        <f>IF(Q11="","",Q11)</f>
        <v>1</v>
      </c>
      <c r="Z32" s="27">
        <f>IF(Q19="","",Q19)</f>
        <v>4</v>
      </c>
      <c r="AA32" s="14" t="s">
        <v>20</v>
      </c>
      <c r="AB32" s="23">
        <f>IF(S19="","",S19)</f>
        <v>1</v>
      </c>
      <c r="AC32" s="27">
        <f>IF(Q24="","",Q24)</f>
        <v>3</v>
      </c>
      <c r="AD32" s="14" t="s">
        <v>20</v>
      </c>
      <c r="AE32" s="23">
        <f>IF(S24="","",S24)</f>
        <v>2</v>
      </c>
      <c r="AF32" s="27">
        <f>IF(Q21="","",Q21)</f>
        <v>3</v>
      </c>
      <c r="AG32" s="14" t="s">
        <v>20</v>
      </c>
      <c r="AH32" s="23">
        <f>IF(S21="","",S21)</f>
        <v>0</v>
      </c>
    </row>
    <row r="33" spans="1:34" ht="60" customHeight="1">
      <c r="B33" t="str">
        <f>B$14</f>
        <v>FLOPPERS Voderady</v>
      </c>
      <c r="C33">
        <f t="shared" si="2"/>
        <v>1</v>
      </c>
      <c r="D33">
        <f t="shared" si="3"/>
        <v>0</v>
      </c>
      <c r="E33">
        <f t="shared" si="4"/>
        <v>0</v>
      </c>
      <c r="F33">
        <f t="shared" si="5"/>
        <v>1</v>
      </c>
      <c r="G33" s="2">
        <f>Z31</f>
        <v>0</v>
      </c>
      <c r="H33" s="2" t="s">
        <v>20</v>
      </c>
      <c r="I33" s="2">
        <f>AB31</f>
        <v>2</v>
      </c>
      <c r="J33">
        <f t="shared" si="6"/>
        <v>0</v>
      </c>
      <c r="P33" s="11" t="s">
        <v>51</v>
      </c>
      <c r="Q33" s="27">
        <f>IF(S22="","",S22)</f>
        <v>4</v>
      </c>
      <c r="R33" s="14" t="s">
        <v>20</v>
      </c>
      <c r="S33" s="23">
        <f>IF(Q22="","",Q22)</f>
        <v>0</v>
      </c>
      <c r="T33" s="27">
        <f>IF(Q11="","",Q11)</f>
        <v>1</v>
      </c>
      <c r="U33" s="14" t="s">
        <v>20</v>
      </c>
      <c r="V33" s="23">
        <f>IF(S11="","",S11)</f>
        <v>2</v>
      </c>
      <c r="W33" s="28"/>
      <c r="X33" s="13"/>
      <c r="Y33" s="24"/>
      <c r="Z33" s="27">
        <f>IF(Q13="","",Q13)</f>
        <v>0</v>
      </c>
      <c r="AA33" s="14" t="s">
        <v>20</v>
      </c>
      <c r="AB33" s="23">
        <f>IF(S13="","",S13)</f>
        <v>0</v>
      </c>
      <c r="AC33" s="27">
        <f>IF(S16="","",S16)</f>
        <v>3</v>
      </c>
      <c r="AD33" s="14" t="s">
        <v>20</v>
      </c>
      <c r="AE33" s="23">
        <f>IF(Q16="","",Q16)</f>
        <v>0</v>
      </c>
      <c r="AF33" s="27">
        <f>IF(S18="","",S18)</f>
        <v>0</v>
      </c>
      <c r="AG33" s="14" t="s">
        <v>20</v>
      </c>
      <c r="AH33" s="23">
        <f>IF(Q18="","",Q18)</f>
        <v>0</v>
      </c>
    </row>
    <row r="34" spans="1:34" ht="60" customHeight="1">
      <c r="B34" t="str">
        <f>B$15</f>
        <v>Giants</v>
      </c>
      <c r="C34">
        <f t="shared" si="2"/>
        <v>1</v>
      </c>
      <c r="D34">
        <f t="shared" si="3"/>
        <v>1</v>
      </c>
      <c r="E34">
        <f t="shared" si="4"/>
        <v>0</v>
      </c>
      <c r="F34">
        <f t="shared" si="5"/>
        <v>0</v>
      </c>
      <c r="G34" s="2">
        <f>AC31</f>
        <v>2</v>
      </c>
      <c r="H34" s="2" t="s">
        <v>20</v>
      </c>
      <c r="I34" s="2">
        <f>AE31</f>
        <v>1</v>
      </c>
      <c r="J34">
        <f t="shared" si="6"/>
        <v>3</v>
      </c>
      <c r="P34" s="11" t="s">
        <v>52</v>
      </c>
      <c r="Q34" s="27">
        <f>IF(Q17="","",Q17)</f>
        <v>2</v>
      </c>
      <c r="R34" s="14" t="s">
        <v>20</v>
      </c>
      <c r="S34" s="23">
        <f>IF(S17="","",S17)</f>
        <v>0</v>
      </c>
      <c r="T34" s="27">
        <f>IF(S19="","",S19)</f>
        <v>1</v>
      </c>
      <c r="U34" s="14" t="s">
        <v>20</v>
      </c>
      <c r="V34" s="23">
        <f>IF(Q19="","",Q19)</f>
        <v>4</v>
      </c>
      <c r="W34" s="27">
        <f>IF(S13="","",S13)</f>
        <v>0</v>
      </c>
      <c r="X34" s="14" t="s">
        <v>20</v>
      </c>
      <c r="Y34" s="23">
        <f>IF(Q13="","",Q13)</f>
        <v>0</v>
      </c>
      <c r="Z34" s="26"/>
      <c r="AA34" s="13"/>
      <c r="AB34" s="25"/>
      <c r="AC34" s="27">
        <f>IF(Q10="","",Q10)</f>
        <v>2</v>
      </c>
      <c r="AD34" s="14" t="s">
        <v>20</v>
      </c>
      <c r="AE34" s="23">
        <f>IF(S10="","",S10)</f>
        <v>0</v>
      </c>
      <c r="AF34" s="27">
        <f>IF(Q23="","",Q23)</f>
        <v>2</v>
      </c>
      <c r="AG34" s="14" t="s">
        <v>20</v>
      </c>
      <c r="AH34" s="23">
        <f>IF(S23="","",S23)</f>
        <v>0</v>
      </c>
    </row>
    <row r="35" spans="1:34" ht="60" customHeight="1">
      <c r="B35" t="str">
        <f>B$16</f>
        <v>UDZENÁČI</v>
      </c>
      <c r="C35">
        <f t="shared" si="2"/>
        <v>1</v>
      </c>
      <c r="D35">
        <f t="shared" si="3"/>
        <v>1</v>
      </c>
      <c r="E35">
        <f t="shared" si="4"/>
        <v>0</v>
      </c>
      <c r="F35">
        <f t="shared" si="5"/>
        <v>0</v>
      </c>
      <c r="G35" s="2">
        <f>AF31</f>
        <v>3</v>
      </c>
      <c r="H35" s="2" t="s">
        <v>20</v>
      </c>
      <c r="I35" s="2">
        <f>AH31</f>
        <v>1</v>
      </c>
      <c r="J35">
        <f t="shared" si="6"/>
        <v>3</v>
      </c>
      <c r="P35" s="11" t="s">
        <v>53</v>
      </c>
      <c r="Q35" s="27">
        <f>IF(Q20="","",Q20)</f>
        <v>1</v>
      </c>
      <c r="R35" s="14" t="s">
        <v>20</v>
      </c>
      <c r="S35" s="23">
        <f>IF(S20="","",S20)</f>
        <v>2</v>
      </c>
      <c r="T35" s="27">
        <f>IF(S24="","",S24)</f>
        <v>2</v>
      </c>
      <c r="U35" s="14" t="s">
        <v>20</v>
      </c>
      <c r="V35" s="23">
        <f>IF(Q24="","",Q24)</f>
        <v>3</v>
      </c>
      <c r="W35" s="27">
        <f>IF(Q16="","",Q16)</f>
        <v>0</v>
      </c>
      <c r="X35" s="14" t="s">
        <v>20</v>
      </c>
      <c r="Y35" s="23">
        <f>IF(S16="","",S16)</f>
        <v>3</v>
      </c>
      <c r="Z35" s="27">
        <f>IF(S10="","",S10)</f>
        <v>0</v>
      </c>
      <c r="AA35" s="14" t="s">
        <v>20</v>
      </c>
      <c r="AB35" s="23">
        <f>IF(Q10="","",Q10)</f>
        <v>2</v>
      </c>
      <c r="AC35" s="28"/>
      <c r="AD35" s="13"/>
      <c r="AE35" s="24"/>
      <c r="AF35" s="27">
        <f>IF(Q14="","",Q14)</f>
        <v>0</v>
      </c>
      <c r="AG35" s="14" t="s">
        <v>20</v>
      </c>
      <c r="AH35" s="23">
        <f>IF(S14="","",S14)</f>
        <v>2</v>
      </c>
    </row>
    <row r="36" spans="1:34" ht="60" customHeight="1">
      <c r="B36" s="19" t="str">
        <f>B11</f>
        <v>FC Linčianska</v>
      </c>
      <c r="C36" s="19">
        <f>SUM(C30:C35)</f>
        <v>5</v>
      </c>
      <c r="D36" s="19">
        <f t="shared" ref="D36:J36" si="7">SUM(D30:D35)</f>
        <v>2</v>
      </c>
      <c r="E36" s="19">
        <f t="shared" si="7"/>
        <v>0</v>
      </c>
      <c r="F36" s="19">
        <f t="shared" si="7"/>
        <v>3</v>
      </c>
      <c r="G36" s="20">
        <f t="shared" si="7"/>
        <v>6</v>
      </c>
      <c r="H36" s="20" t="s">
        <v>20</v>
      </c>
      <c r="I36" s="20">
        <f t="shared" si="7"/>
        <v>13</v>
      </c>
      <c r="J36" s="19">
        <f t="shared" si="7"/>
        <v>6</v>
      </c>
      <c r="P36" s="11" t="s">
        <v>54</v>
      </c>
      <c r="Q36" s="27">
        <f>IF(S12="","",S12)</f>
        <v>1</v>
      </c>
      <c r="R36" s="14" t="s">
        <v>20</v>
      </c>
      <c r="S36" s="23">
        <f>IF(Q12="","",Q12)</f>
        <v>3</v>
      </c>
      <c r="T36" s="27">
        <f>IF(S21="","",S21)</f>
        <v>0</v>
      </c>
      <c r="U36" s="14" t="s">
        <v>20</v>
      </c>
      <c r="V36" s="23">
        <f>IF(Q21="","",Q21)</f>
        <v>3</v>
      </c>
      <c r="W36" s="27">
        <f>IF(Q18="","",Q18)</f>
        <v>0</v>
      </c>
      <c r="X36" s="14" t="s">
        <v>20</v>
      </c>
      <c r="Y36" s="23">
        <f>IF(S18="","",S18)</f>
        <v>0</v>
      </c>
      <c r="Z36" s="27">
        <f>IF(S23="","",S23)</f>
        <v>0</v>
      </c>
      <c r="AA36" s="14" t="s">
        <v>20</v>
      </c>
      <c r="AB36" s="23">
        <f>IF(Q23="","",Q23)</f>
        <v>2</v>
      </c>
      <c r="AC36" s="27">
        <f>IF(S14="","",S14)</f>
        <v>2</v>
      </c>
      <c r="AD36" s="14" t="s">
        <v>20</v>
      </c>
      <c r="AE36" s="23">
        <f>IF(Q14="","",Q14)</f>
        <v>0</v>
      </c>
      <c r="AF36" s="12"/>
      <c r="AG36" s="13"/>
      <c r="AH36" s="15"/>
    </row>
    <row r="38" spans="1:34">
      <c r="B38" t="str">
        <f>B$11</f>
        <v>FC Linčianska</v>
      </c>
      <c r="C38">
        <f>IF(B$44=B38,0,1)</f>
        <v>1</v>
      </c>
      <c r="D38">
        <f>IF(B$44=B38,0,IF(G38&gt;I38,1,0))</f>
        <v>1</v>
      </c>
      <c r="E38">
        <f>IF(B$44=B38,0,IF(G38=I38,1,0))</f>
        <v>0</v>
      </c>
      <c r="F38">
        <f>IF(B$44=B38,0,IF(G38&lt;I38,1,0))</f>
        <v>0</v>
      </c>
      <c r="G38" s="2">
        <f>Q32</f>
        <v>5</v>
      </c>
      <c r="H38" s="2" t="s">
        <v>20</v>
      </c>
      <c r="I38" s="2">
        <f>S32</f>
        <v>1</v>
      </c>
      <c r="J38">
        <f>IF(B$44=B38,0,IF(G38&gt;I38,3,IF(G38=I38,1,0)))</f>
        <v>3</v>
      </c>
    </row>
    <row r="39" spans="1:34">
      <c r="B39" t="str">
        <f>B$12</f>
        <v>Profišport</v>
      </c>
      <c r="C39">
        <f t="shared" ref="C39:C43" si="8">IF(B$44=B39,0,1)</f>
        <v>0</v>
      </c>
      <c r="D39">
        <f t="shared" ref="D39:D43" si="9">IF(B$44=B39,0,IF(G39&gt;I39,1,0))</f>
        <v>0</v>
      </c>
      <c r="E39">
        <f t="shared" ref="E39:E43" si="10">IF(B$44=B39,0,IF(G39=I39,1,0))</f>
        <v>0</v>
      </c>
      <c r="F39">
        <f t="shared" ref="F39:F43" si="11">IF(B$44=B39,0,IF(G39&lt;I39,1,0))</f>
        <v>0</v>
      </c>
      <c r="G39" s="2">
        <f>T32</f>
        <v>0</v>
      </c>
      <c r="H39" s="2" t="s">
        <v>20</v>
      </c>
      <c r="I39" s="2">
        <f>V32</f>
        <v>0</v>
      </c>
      <c r="J39">
        <f t="shared" ref="J39:J43" si="12">IF(B$44=B39,0,IF(G39&gt;I39,3,IF(G39=I39,1,0)))</f>
        <v>0</v>
      </c>
    </row>
    <row r="40" spans="1:34">
      <c r="B40" t="str">
        <f>B$13</f>
        <v>FC KABO Trnava</v>
      </c>
      <c r="C40">
        <f t="shared" si="8"/>
        <v>1</v>
      </c>
      <c r="D40">
        <f t="shared" si="9"/>
        <v>1</v>
      </c>
      <c r="E40">
        <f t="shared" si="10"/>
        <v>0</v>
      </c>
      <c r="F40">
        <f t="shared" si="11"/>
        <v>0</v>
      </c>
      <c r="G40" s="2">
        <f>W32</f>
        <v>2</v>
      </c>
      <c r="H40" s="2" t="s">
        <v>20</v>
      </c>
      <c r="I40" s="2">
        <f>Y32</f>
        <v>1</v>
      </c>
      <c r="J40">
        <f t="shared" si="12"/>
        <v>3</v>
      </c>
    </row>
    <row r="41" spans="1:34">
      <c r="B41" t="str">
        <f>B$14</f>
        <v>FLOPPERS Voderady</v>
      </c>
      <c r="C41">
        <f t="shared" si="8"/>
        <v>1</v>
      </c>
      <c r="D41">
        <f t="shared" si="9"/>
        <v>1</v>
      </c>
      <c r="E41">
        <f t="shared" si="10"/>
        <v>0</v>
      </c>
      <c r="F41">
        <f t="shared" si="11"/>
        <v>0</v>
      </c>
      <c r="G41" s="2">
        <f>Z32</f>
        <v>4</v>
      </c>
      <c r="H41" s="2" t="s">
        <v>20</v>
      </c>
      <c r="I41" s="2">
        <f>AB32</f>
        <v>1</v>
      </c>
      <c r="J41">
        <f t="shared" si="12"/>
        <v>3</v>
      </c>
    </row>
    <row r="42" spans="1:34">
      <c r="B42" t="str">
        <f>B$15</f>
        <v>Giants</v>
      </c>
      <c r="C42">
        <f t="shared" si="8"/>
        <v>1</v>
      </c>
      <c r="D42">
        <f t="shared" si="9"/>
        <v>1</v>
      </c>
      <c r="E42">
        <f t="shared" si="10"/>
        <v>0</v>
      </c>
      <c r="F42">
        <f t="shared" si="11"/>
        <v>0</v>
      </c>
      <c r="G42" s="2">
        <f>AC32</f>
        <v>3</v>
      </c>
      <c r="H42" s="2" t="s">
        <v>20</v>
      </c>
      <c r="I42" s="2">
        <f>AE32</f>
        <v>2</v>
      </c>
      <c r="J42">
        <f t="shared" si="12"/>
        <v>3</v>
      </c>
    </row>
    <row r="43" spans="1:34">
      <c r="B43" t="str">
        <f>B$16</f>
        <v>UDZENÁČI</v>
      </c>
      <c r="C43">
        <f t="shared" si="8"/>
        <v>1</v>
      </c>
      <c r="D43">
        <f t="shared" si="9"/>
        <v>1</v>
      </c>
      <c r="E43">
        <f t="shared" si="10"/>
        <v>0</v>
      </c>
      <c r="F43">
        <f t="shared" si="11"/>
        <v>0</v>
      </c>
      <c r="G43" s="2">
        <f>AF32</f>
        <v>3</v>
      </c>
      <c r="H43" s="2" t="s">
        <v>20</v>
      </c>
      <c r="I43" s="2">
        <f>AH32</f>
        <v>0</v>
      </c>
      <c r="J43">
        <f t="shared" si="12"/>
        <v>3</v>
      </c>
    </row>
    <row r="44" spans="1:34">
      <c r="B44" s="19" t="str">
        <f>B12</f>
        <v>Profišport</v>
      </c>
      <c r="C44" s="19">
        <f>SUM(C38:C43)</f>
        <v>5</v>
      </c>
      <c r="D44" s="19">
        <f t="shared" ref="D44:G44" si="13">SUM(D38:D43)</f>
        <v>5</v>
      </c>
      <c r="E44" s="19">
        <f t="shared" si="13"/>
        <v>0</v>
      </c>
      <c r="F44" s="19">
        <f t="shared" si="13"/>
        <v>0</v>
      </c>
      <c r="G44" s="20">
        <f t="shared" si="13"/>
        <v>17</v>
      </c>
      <c r="H44" s="20" t="s">
        <v>20</v>
      </c>
      <c r="I44" s="20">
        <f t="shared" ref="I44:J44" si="14">SUM(I38:I43)</f>
        <v>5</v>
      </c>
      <c r="J44" s="19">
        <f t="shared" si="14"/>
        <v>15</v>
      </c>
    </row>
    <row r="45" spans="1:34">
      <c r="A45" s="1"/>
    </row>
    <row r="46" spans="1:34">
      <c r="B46" t="str">
        <f>B$11</f>
        <v>FC Linčianska</v>
      </c>
      <c r="C46">
        <f>IF(B$52=B46,0,1)</f>
        <v>1</v>
      </c>
      <c r="D46">
        <f>IF(B$52=B46,0,IF(G46&gt;I46,1,0))</f>
        <v>1</v>
      </c>
      <c r="E46">
        <f>IF(B$52=B46,0,IF(G46=I46,1,0))</f>
        <v>0</v>
      </c>
      <c r="F46">
        <f>IF(B$52=B46,0,IF(G46&lt;I46,1,0))</f>
        <v>0</v>
      </c>
      <c r="G46" s="2">
        <f>Q33</f>
        <v>4</v>
      </c>
      <c r="H46" s="2" t="s">
        <v>20</v>
      </c>
      <c r="I46" s="2">
        <f>S33</f>
        <v>0</v>
      </c>
      <c r="J46">
        <f>IF(B$52=B46,0,IF(G46&gt;I46,3,IF(G46=I46,1,0)))</f>
        <v>3</v>
      </c>
    </row>
    <row r="47" spans="1:34">
      <c r="B47" t="str">
        <f>B$12</f>
        <v>Profišport</v>
      </c>
      <c r="C47">
        <f t="shared" ref="C47:C51" si="15">IF(B$52=B47,0,1)</f>
        <v>1</v>
      </c>
      <c r="D47">
        <f t="shared" ref="D47:D51" si="16">IF(B$52=B47,0,IF(G47&gt;I47,1,0))</f>
        <v>0</v>
      </c>
      <c r="E47">
        <f t="shared" ref="E47:E51" si="17">IF(B$52=B47,0,IF(G47=I47,1,0))</f>
        <v>0</v>
      </c>
      <c r="F47">
        <f t="shared" ref="F47:F51" si="18">IF(B$52=B47,0,IF(G47&lt;I47,1,0))</f>
        <v>1</v>
      </c>
      <c r="G47" s="2">
        <f>T33</f>
        <v>1</v>
      </c>
      <c r="H47" s="2" t="s">
        <v>20</v>
      </c>
      <c r="I47" s="2">
        <f>V33</f>
        <v>2</v>
      </c>
      <c r="J47">
        <f t="shared" ref="J47:J51" si="19">IF(B$52=B47,0,IF(G47&gt;I47,3,IF(G47=I47,1,0)))</f>
        <v>0</v>
      </c>
    </row>
    <row r="48" spans="1:34">
      <c r="B48" t="str">
        <f>B$13</f>
        <v>FC KABO Trnava</v>
      </c>
      <c r="C48">
        <f t="shared" si="15"/>
        <v>0</v>
      </c>
      <c r="D48">
        <f t="shared" si="16"/>
        <v>0</v>
      </c>
      <c r="E48">
        <f t="shared" si="17"/>
        <v>0</v>
      </c>
      <c r="F48">
        <f t="shared" si="18"/>
        <v>0</v>
      </c>
      <c r="G48" s="2">
        <f>W33</f>
        <v>0</v>
      </c>
      <c r="H48" s="2" t="s">
        <v>20</v>
      </c>
      <c r="I48" s="2">
        <f>Y33</f>
        <v>0</v>
      </c>
      <c r="J48">
        <f t="shared" si="19"/>
        <v>0</v>
      </c>
    </row>
    <row r="49" spans="1:10">
      <c r="B49" t="str">
        <f>B$14</f>
        <v>FLOPPERS Voderady</v>
      </c>
      <c r="C49">
        <f t="shared" si="15"/>
        <v>1</v>
      </c>
      <c r="D49">
        <f t="shared" si="16"/>
        <v>0</v>
      </c>
      <c r="E49">
        <f t="shared" si="17"/>
        <v>1</v>
      </c>
      <c r="F49">
        <f t="shared" si="18"/>
        <v>0</v>
      </c>
      <c r="G49" s="2">
        <f>Z33</f>
        <v>0</v>
      </c>
      <c r="H49" s="2" t="s">
        <v>20</v>
      </c>
      <c r="I49" s="2">
        <f>AB33</f>
        <v>0</v>
      </c>
      <c r="J49">
        <f t="shared" si="19"/>
        <v>1</v>
      </c>
    </row>
    <row r="50" spans="1:10">
      <c r="A50" s="1"/>
      <c r="B50" t="str">
        <f>B$15</f>
        <v>Giants</v>
      </c>
      <c r="C50">
        <f t="shared" si="15"/>
        <v>1</v>
      </c>
      <c r="D50">
        <f t="shared" si="16"/>
        <v>1</v>
      </c>
      <c r="E50">
        <f t="shared" si="17"/>
        <v>0</v>
      </c>
      <c r="F50">
        <f t="shared" si="18"/>
        <v>0</v>
      </c>
      <c r="G50" s="2">
        <f>AC33</f>
        <v>3</v>
      </c>
      <c r="H50" s="2" t="s">
        <v>20</v>
      </c>
      <c r="I50" s="2">
        <f>AE33</f>
        <v>0</v>
      </c>
      <c r="J50">
        <f t="shared" si="19"/>
        <v>3</v>
      </c>
    </row>
    <row r="51" spans="1:10">
      <c r="B51" t="str">
        <f>B$16</f>
        <v>UDZENÁČI</v>
      </c>
      <c r="C51">
        <f t="shared" si="15"/>
        <v>1</v>
      </c>
      <c r="D51">
        <f t="shared" si="16"/>
        <v>0</v>
      </c>
      <c r="E51">
        <f t="shared" si="17"/>
        <v>1</v>
      </c>
      <c r="F51">
        <f t="shared" si="18"/>
        <v>0</v>
      </c>
      <c r="G51" s="2">
        <f>AF33</f>
        <v>0</v>
      </c>
      <c r="H51" s="2" t="s">
        <v>20</v>
      </c>
      <c r="I51" s="2">
        <f>AH33</f>
        <v>0</v>
      </c>
      <c r="J51">
        <f t="shared" si="19"/>
        <v>1</v>
      </c>
    </row>
    <row r="52" spans="1:10">
      <c r="B52" s="19" t="str">
        <f>B13</f>
        <v>FC KABO Trnava</v>
      </c>
      <c r="C52" s="19">
        <f>SUM(C46:C51)</f>
        <v>5</v>
      </c>
      <c r="D52" s="19">
        <f t="shared" ref="D52:G52" si="20">SUM(D46:D51)</f>
        <v>2</v>
      </c>
      <c r="E52" s="19">
        <f t="shared" si="20"/>
        <v>2</v>
      </c>
      <c r="F52" s="19">
        <f t="shared" si="20"/>
        <v>1</v>
      </c>
      <c r="G52" s="20">
        <f t="shared" si="20"/>
        <v>8</v>
      </c>
      <c r="H52" s="20" t="s">
        <v>20</v>
      </c>
      <c r="I52" s="20">
        <f t="shared" ref="I52:J52" si="21">SUM(I46:I51)</f>
        <v>2</v>
      </c>
      <c r="J52" s="19">
        <f t="shared" si="21"/>
        <v>8</v>
      </c>
    </row>
    <row r="54" spans="1:10">
      <c r="B54" t="str">
        <f>B$11</f>
        <v>FC Linčianska</v>
      </c>
      <c r="C54">
        <f>IF(B$60=B54,0,1)</f>
        <v>1</v>
      </c>
      <c r="D54">
        <f>IF(B$60=B54,0,IF(G54&gt;I54,1,0))</f>
        <v>1</v>
      </c>
      <c r="E54">
        <f>IF(B$60=B54,0,IF(G54=I54,1,0))</f>
        <v>0</v>
      </c>
      <c r="F54">
        <f>IF(B$60=B54,0,IF(G54&lt;I54,1,0))</f>
        <v>0</v>
      </c>
      <c r="G54" s="2">
        <f>Q34</f>
        <v>2</v>
      </c>
      <c r="H54" s="2" t="s">
        <v>20</v>
      </c>
      <c r="I54" s="2">
        <f>S34</f>
        <v>0</v>
      </c>
      <c r="J54">
        <f>IF(B$60=B54,0,IF(G54&gt;I54,3,IF(G54=I54,1,0)))</f>
        <v>3</v>
      </c>
    </row>
    <row r="55" spans="1:10">
      <c r="A55" s="1"/>
      <c r="B55" t="str">
        <f>B$12</f>
        <v>Profišport</v>
      </c>
      <c r="C55">
        <f t="shared" ref="C55:C59" si="22">IF(B$60=B55,0,1)</f>
        <v>1</v>
      </c>
      <c r="D55">
        <f t="shared" ref="D55:D59" si="23">IF(B$60=B55,0,IF(G55&gt;I55,1,0))</f>
        <v>0</v>
      </c>
      <c r="E55">
        <f t="shared" ref="E55:E59" si="24">IF(B$60=B55,0,IF(G55=I55,1,0))</f>
        <v>0</v>
      </c>
      <c r="F55">
        <f t="shared" ref="F55:F59" si="25">IF(B$60=B55,0,IF(G55&lt;I55,1,0))</f>
        <v>1</v>
      </c>
      <c r="G55" s="2">
        <f>T34</f>
        <v>1</v>
      </c>
      <c r="H55" s="2" t="s">
        <v>20</v>
      </c>
      <c r="I55" s="2">
        <f>V34</f>
        <v>4</v>
      </c>
      <c r="J55">
        <f t="shared" ref="J55:J59" si="26">IF(B$60=B55,0,IF(G55&gt;I55,3,IF(G55=I55,1,0)))</f>
        <v>0</v>
      </c>
    </row>
    <row r="56" spans="1:10">
      <c r="B56" t="str">
        <f>B$13</f>
        <v>FC KABO Trnava</v>
      </c>
      <c r="C56">
        <f t="shared" si="22"/>
        <v>1</v>
      </c>
      <c r="D56">
        <f t="shared" si="23"/>
        <v>0</v>
      </c>
      <c r="E56">
        <f t="shared" si="24"/>
        <v>1</v>
      </c>
      <c r="F56">
        <f t="shared" si="25"/>
        <v>0</v>
      </c>
      <c r="G56" s="2">
        <f>W34</f>
        <v>0</v>
      </c>
      <c r="H56" s="2" t="s">
        <v>20</v>
      </c>
      <c r="I56" s="2">
        <f>Y34</f>
        <v>0</v>
      </c>
      <c r="J56">
        <f t="shared" si="26"/>
        <v>1</v>
      </c>
    </row>
    <row r="57" spans="1:10">
      <c r="B57" t="str">
        <f>B$14</f>
        <v>FLOPPERS Voderady</v>
      </c>
      <c r="C57">
        <f t="shared" si="22"/>
        <v>0</v>
      </c>
      <c r="D57">
        <f t="shared" si="23"/>
        <v>0</v>
      </c>
      <c r="E57">
        <f t="shared" si="24"/>
        <v>0</v>
      </c>
      <c r="F57">
        <f t="shared" si="25"/>
        <v>0</v>
      </c>
      <c r="G57" s="2">
        <f>Z34</f>
        <v>0</v>
      </c>
      <c r="H57" s="2" t="s">
        <v>20</v>
      </c>
      <c r="I57" s="2">
        <f>AB34</f>
        <v>0</v>
      </c>
      <c r="J57">
        <f t="shared" si="26"/>
        <v>0</v>
      </c>
    </row>
    <row r="58" spans="1:10">
      <c r="B58" t="str">
        <f>B$15</f>
        <v>Giants</v>
      </c>
      <c r="C58">
        <f t="shared" si="22"/>
        <v>1</v>
      </c>
      <c r="D58">
        <f t="shared" si="23"/>
        <v>1</v>
      </c>
      <c r="E58">
        <f t="shared" si="24"/>
        <v>0</v>
      </c>
      <c r="F58">
        <f t="shared" si="25"/>
        <v>0</v>
      </c>
      <c r="G58" s="2">
        <f>AC34</f>
        <v>2</v>
      </c>
      <c r="H58" s="2" t="s">
        <v>20</v>
      </c>
      <c r="I58" s="2">
        <f>AE34</f>
        <v>0</v>
      </c>
      <c r="J58">
        <f t="shared" si="26"/>
        <v>3</v>
      </c>
    </row>
    <row r="59" spans="1:10">
      <c r="B59" t="str">
        <f>B$16</f>
        <v>UDZENÁČI</v>
      </c>
      <c r="C59">
        <f t="shared" si="22"/>
        <v>1</v>
      </c>
      <c r="D59">
        <f t="shared" si="23"/>
        <v>1</v>
      </c>
      <c r="E59">
        <f t="shared" si="24"/>
        <v>0</v>
      </c>
      <c r="F59">
        <f t="shared" si="25"/>
        <v>0</v>
      </c>
      <c r="G59" s="2">
        <f>AF34</f>
        <v>2</v>
      </c>
      <c r="H59" s="2" t="s">
        <v>20</v>
      </c>
      <c r="I59" s="2">
        <f>AH34</f>
        <v>0</v>
      </c>
      <c r="J59">
        <f t="shared" si="26"/>
        <v>3</v>
      </c>
    </row>
    <row r="60" spans="1:10">
      <c r="A60" s="1"/>
      <c r="B60" s="19" t="str">
        <f>B14</f>
        <v>FLOPPERS Voderady</v>
      </c>
      <c r="C60" s="19">
        <f>SUM(C54:C59)</f>
        <v>5</v>
      </c>
      <c r="D60" s="19">
        <f t="shared" ref="D60:G60" si="27">SUM(D54:D59)</f>
        <v>3</v>
      </c>
      <c r="E60" s="19">
        <f t="shared" si="27"/>
        <v>1</v>
      </c>
      <c r="F60" s="19">
        <f t="shared" si="27"/>
        <v>1</v>
      </c>
      <c r="G60" s="20">
        <f t="shared" si="27"/>
        <v>7</v>
      </c>
      <c r="H60" s="20" t="s">
        <v>20</v>
      </c>
      <c r="I60" s="20">
        <f t="shared" ref="I60:J60" si="28">SUM(I54:I59)</f>
        <v>4</v>
      </c>
      <c r="J60" s="19">
        <f t="shared" si="28"/>
        <v>10</v>
      </c>
    </row>
    <row r="62" spans="1:10">
      <c r="B62" t="str">
        <f>B$11</f>
        <v>FC Linčianska</v>
      </c>
      <c r="C62">
        <f>IF(B$68=B62,0,1)</f>
        <v>1</v>
      </c>
      <c r="D62">
        <f>IF(B$68=B62,0,IF(G62&gt;I62,1,0))</f>
        <v>0</v>
      </c>
      <c r="E62">
        <f>IF(B$68=B62,0,IF(G62=I62,1,0))</f>
        <v>0</v>
      </c>
      <c r="F62">
        <f>IF(B$68=B62,0,IF(G62&lt;I62,1,0))</f>
        <v>1</v>
      </c>
      <c r="G62" s="2">
        <f>Q35</f>
        <v>1</v>
      </c>
      <c r="H62" s="2" t="s">
        <v>20</v>
      </c>
      <c r="I62" s="2">
        <f>S35</f>
        <v>2</v>
      </c>
      <c r="J62">
        <f>IF(B$68=B62,0,IF(G62&gt;I62,3,IF(G62=I62,1,0)))</f>
        <v>0</v>
      </c>
    </row>
    <row r="63" spans="1:10">
      <c r="B63" t="str">
        <f>B$12</f>
        <v>Profišport</v>
      </c>
      <c r="C63">
        <f t="shared" ref="C63:C67" si="29">IF(B$68=B63,0,1)</f>
        <v>1</v>
      </c>
      <c r="D63">
        <f t="shared" ref="D63:D67" si="30">IF(B$68=B63,0,IF(G63&gt;I63,1,0))</f>
        <v>0</v>
      </c>
      <c r="E63">
        <f t="shared" ref="E63:E67" si="31">IF(B$68=B63,0,IF(G63=I63,1,0))</f>
        <v>0</v>
      </c>
      <c r="F63">
        <f t="shared" ref="F63:F67" si="32">IF(B$68=B63,0,IF(G63&lt;I63,1,0))</f>
        <v>1</v>
      </c>
      <c r="G63" s="2">
        <f>T35</f>
        <v>2</v>
      </c>
      <c r="H63" s="2" t="s">
        <v>20</v>
      </c>
      <c r="I63" s="2">
        <f>V35</f>
        <v>3</v>
      </c>
      <c r="J63">
        <f t="shared" ref="J63:J67" si="33">IF(B$68=B63,0,IF(G63&gt;I63,3,IF(G63=I63,1,0)))</f>
        <v>0</v>
      </c>
    </row>
    <row r="64" spans="1:10">
      <c r="B64" t="str">
        <f>B$13</f>
        <v>FC KABO Trnava</v>
      </c>
      <c r="C64">
        <f t="shared" si="29"/>
        <v>1</v>
      </c>
      <c r="D64">
        <f t="shared" si="30"/>
        <v>0</v>
      </c>
      <c r="E64">
        <f t="shared" si="31"/>
        <v>0</v>
      </c>
      <c r="F64">
        <f t="shared" si="32"/>
        <v>1</v>
      </c>
      <c r="G64" s="2">
        <f>W35</f>
        <v>0</v>
      </c>
      <c r="H64" s="2" t="s">
        <v>20</v>
      </c>
      <c r="I64" s="2">
        <f>Y35</f>
        <v>3</v>
      </c>
      <c r="J64">
        <f t="shared" si="33"/>
        <v>0</v>
      </c>
    </row>
    <row r="65" spans="1:10">
      <c r="A65" s="1"/>
      <c r="B65" t="str">
        <f>B$14</f>
        <v>FLOPPERS Voderady</v>
      </c>
      <c r="C65">
        <f t="shared" si="29"/>
        <v>1</v>
      </c>
      <c r="D65">
        <f t="shared" si="30"/>
        <v>0</v>
      </c>
      <c r="E65">
        <f t="shared" si="31"/>
        <v>0</v>
      </c>
      <c r="F65">
        <f t="shared" si="32"/>
        <v>1</v>
      </c>
      <c r="G65" s="2">
        <f>Z35</f>
        <v>0</v>
      </c>
      <c r="H65" s="2" t="s">
        <v>20</v>
      </c>
      <c r="I65" s="2">
        <f>AB35</f>
        <v>2</v>
      </c>
      <c r="J65">
        <f t="shared" si="33"/>
        <v>0</v>
      </c>
    </row>
    <row r="66" spans="1:10">
      <c r="B66" t="str">
        <f>B$15</f>
        <v>Giants</v>
      </c>
      <c r="C66">
        <f t="shared" si="29"/>
        <v>0</v>
      </c>
      <c r="D66">
        <f t="shared" si="30"/>
        <v>0</v>
      </c>
      <c r="E66">
        <f t="shared" si="31"/>
        <v>0</v>
      </c>
      <c r="F66">
        <f t="shared" si="32"/>
        <v>0</v>
      </c>
      <c r="G66" s="2">
        <f>AC35</f>
        <v>0</v>
      </c>
      <c r="H66" s="2" t="s">
        <v>20</v>
      </c>
      <c r="I66" s="2">
        <f>AE35</f>
        <v>0</v>
      </c>
      <c r="J66">
        <f t="shared" si="33"/>
        <v>0</v>
      </c>
    </row>
    <row r="67" spans="1:10">
      <c r="B67" t="str">
        <f>B$16</f>
        <v>UDZENÁČI</v>
      </c>
      <c r="C67">
        <f t="shared" si="29"/>
        <v>1</v>
      </c>
      <c r="D67">
        <f t="shared" si="30"/>
        <v>0</v>
      </c>
      <c r="E67">
        <f t="shared" si="31"/>
        <v>0</v>
      </c>
      <c r="F67">
        <f t="shared" si="32"/>
        <v>1</v>
      </c>
      <c r="G67" s="2">
        <f>AF35</f>
        <v>0</v>
      </c>
      <c r="H67" s="2" t="s">
        <v>20</v>
      </c>
      <c r="I67" s="2">
        <f>AH35</f>
        <v>2</v>
      </c>
      <c r="J67">
        <f t="shared" si="33"/>
        <v>0</v>
      </c>
    </row>
    <row r="68" spans="1:10">
      <c r="B68" s="19" t="str">
        <f>B15</f>
        <v>Giants</v>
      </c>
      <c r="C68" s="19">
        <f>SUM(C62:C67)</f>
        <v>5</v>
      </c>
      <c r="D68" s="19">
        <f t="shared" ref="D68:G68" si="34">SUM(D62:D67)</f>
        <v>0</v>
      </c>
      <c r="E68" s="19">
        <f t="shared" si="34"/>
        <v>0</v>
      </c>
      <c r="F68" s="19">
        <f t="shared" si="34"/>
        <v>5</v>
      </c>
      <c r="G68" s="20">
        <f t="shared" si="34"/>
        <v>3</v>
      </c>
      <c r="H68" s="20" t="s">
        <v>20</v>
      </c>
      <c r="I68" s="20">
        <f t="shared" ref="I68:J68" si="35">SUM(I62:I67)</f>
        <v>12</v>
      </c>
      <c r="J68" s="19">
        <f t="shared" si="35"/>
        <v>0</v>
      </c>
    </row>
    <row r="70" spans="1:10">
      <c r="A70" s="1"/>
      <c r="B70" t="str">
        <f>B$11</f>
        <v>FC Linčianska</v>
      </c>
      <c r="C70">
        <f>IF(B$76=B70,0,1)</f>
        <v>1</v>
      </c>
      <c r="D70">
        <f>IF(B$76=B70,0,IF(G70&gt;I70,1,0))</f>
        <v>0</v>
      </c>
      <c r="E70">
        <f>IF(B$76=B70,0,IF(G70=I70,1,0))</f>
        <v>0</v>
      </c>
      <c r="F70">
        <f>IF(B$76=B70,0,IF(G70&lt;I70,1,0))</f>
        <v>1</v>
      </c>
      <c r="G70" s="2">
        <f>Q36</f>
        <v>1</v>
      </c>
      <c r="H70" s="2" t="s">
        <v>20</v>
      </c>
      <c r="I70" s="2">
        <f>S36</f>
        <v>3</v>
      </c>
      <c r="J70">
        <f>IF(B$76=B70,0,IF(G70&gt;I70,3,IF(G70=I70,1,0)))</f>
        <v>0</v>
      </c>
    </row>
    <row r="71" spans="1:10">
      <c r="B71" t="str">
        <f>B$12</f>
        <v>Profišport</v>
      </c>
      <c r="C71">
        <f t="shared" ref="C71:C75" si="36">IF(B$76=B71,0,1)</f>
        <v>1</v>
      </c>
      <c r="D71">
        <f t="shared" ref="D71:D75" si="37">IF(B$76=B71,0,IF(G71&gt;I71,1,0))</f>
        <v>0</v>
      </c>
      <c r="E71">
        <f t="shared" ref="E71:E75" si="38">IF(B$76=B71,0,IF(G71=I71,1,0))</f>
        <v>0</v>
      </c>
      <c r="F71">
        <f t="shared" ref="F71:F75" si="39">IF(B$76=B71,0,IF(G71&lt;I71,1,0))</f>
        <v>1</v>
      </c>
      <c r="G71" s="2">
        <f>T36</f>
        <v>0</v>
      </c>
      <c r="H71" s="2" t="s">
        <v>20</v>
      </c>
      <c r="I71" s="2">
        <f>V36</f>
        <v>3</v>
      </c>
      <c r="J71">
        <f t="shared" ref="J71:J75" si="40">IF(B$76=B71,0,IF(G71&gt;I71,3,IF(G71=I71,1,0)))</f>
        <v>0</v>
      </c>
    </row>
    <row r="72" spans="1:10">
      <c r="B72" t="str">
        <f>B$13</f>
        <v>FC KABO Trnava</v>
      </c>
      <c r="C72">
        <f t="shared" si="36"/>
        <v>1</v>
      </c>
      <c r="D72">
        <f t="shared" si="37"/>
        <v>0</v>
      </c>
      <c r="E72">
        <f t="shared" si="38"/>
        <v>1</v>
      </c>
      <c r="F72">
        <f t="shared" si="39"/>
        <v>0</v>
      </c>
      <c r="G72" s="2">
        <f>W36</f>
        <v>0</v>
      </c>
      <c r="H72" s="2" t="s">
        <v>20</v>
      </c>
      <c r="I72" s="2">
        <f>Y36</f>
        <v>0</v>
      </c>
      <c r="J72">
        <f t="shared" si="40"/>
        <v>1</v>
      </c>
    </row>
    <row r="73" spans="1:10">
      <c r="B73" t="str">
        <f>B$14</f>
        <v>FLOPPERS Voderady</v>
      </c>
      <c r="C73">
        <f t="shared" si="36"/>
        <v>1</v>
      </c>
      <c r="D73">
        <f t="shared" si="37"/>
        <v>0</v>
      </c>
      <c r="E73">
        <f t="shared" si="38"/>
        <v>0</v>
      </c>
      <c r="F73">
        <f t="shared" si="39"/>
        <v>1</v>
      </c>
      <c r="G73" s="2">
        <f>Z36</f>
        <v>0</v>
      </c>
      <c r="H73" s="2" t="s">
        <v>20</v>
      </c>
      <c r="I73" s="2">
        <f>AB36</f>
        <v>2</v>
      </c>
      <c r="J73">
        <f t="shared" si="40"/>
        <v>0</v>
      </c>
    </row>
    <row r="74" spans="1:10">
      <c r="B74" t="str">
        <f>B$15</f>
        <v>Giants</v>
      </c>
      <c r="C74">
        <f t="shared" si="36"/>
        <v>1</v>
      </c>
      <c r="D74">
        <f t="shared" si="37"/>
        <v>1</v>
      </c>
      <c r="E74">
        <f t="shared" si="38"/>
        <v>0</v>
      </c>
      <c r="F74">
        <f t="shared" si="39"/>
        <v>0</v>
      </c>
      <c r="G74" s="2">
        <f>AC36</f>
        <v>2</v>
      </c>
      <c r="H74" s="2" t="s">
        <v>20</v>
      </c>
      <c r="I74" s="2">
        <f>AE36</f>
        <v>0</v>
      </c>
      <c r="J74">
        <f t="shared" si="40"/>
        <v>3</v>
      </c>
    </row>
    <row r="75" spans="1:10">
      <c r="A75" s="1"/>
      <c r="B75" t="str">
        <f>B$16</f>
        <v>UDZENÁČI</v>
      </c>
      <c r="C75">
        <f t="shared" si="36"/>
        <v>0</v>
      </c>
      <c r="D75">
        <f t="shared" si="37"/>
        <v>0</v>
      </c>
      <c r="E75">
        <f t="shared" si="38"/>
        <v>0</v>
      </c>
      <c r="F75">
        <f t="shared" si="39"/>
        <v>0</v>
      </c>
      <c r="G75" s="2">
        <f>AF36</f>
        <v>0</v>
      </c>
      <c r="H75" s="2" t="s">
        <v>20</v>
      </c>
      <c r="I75" s="2">
        <f>AH36</f>
        <v>0</v>
      </c>
      <c r="J75">
        <f t="shared" si="40"/>
        <v>0</v>
      </c>
    </row>
    <row r="76" spans="1:10">
      <c r="B76" s="19" t="str">
        <f>B16</f>
        <v>UDZENÁČI</v>
      </c>
      <c r="C76" s="19">
        <f>SUM(C70:C75)</f>
        <v>5</v>
      </c>
      <c r="D76" s="19">
        <f t="shared" ref="D76:G76" si="41">SUM(D70:D75)</f>
        <v>1</v>
      </c>
      <c r="E76" s="19">
        <f t="shared" si="41"/>
        <v>1</v>
      </c>
      <c r="F76" s="19">
        <f t="shared" si="41"/>
        <v>3</v>
      </c>
      <c r="G76" s="20">
        <f t="shared" si="41"/>
        <v>3</v>
      </c>
      <c r="H76" s="20" t="s">
        <v>20</v>
      </c>
      <c r="I76" s="20">
        <f t="shared" ref="I76:J76" si="42">SUM(I70:I75)</f>
        <v>8</v>
      </c>
      <c r="J76" s="19">
        <f t="shared" si="42"/>
        <v>4</v>
      </c>
    </row>
    <row r="78" spans="1:10">
      <c r="B78" s="72" t="s">
        <v>24</v>
      </c>
      <c r="C78" s="72"/>
      <c r="D78" s="72"/>
      <c r="E78" s="72"/>
      <c r="F78" s="72"/>
      <c r="G78" s="72"/>
      <c r="H78" s="72"/>
      <c r="I78" s="72"/>
      <c r="J78" s="72"/>
    </row>
    <row r="79" spans="1:10">
      <c r="B79" s="72" t="str">
        <f t="shared" ref="B79:J79" si="43">B36</f>
        <v>FC Linčianska</v>
      </c>
      <c r="C79" s="73">
        <f t="shared" si="43"/>
        <v>5</v>
      </c>
      <c r="D79" s="74">
        <f t="shared" si="43"/>
        <v>2</v>
      </c>
      <c r="E79" s="73">
        <f t="shared" si="43"/>
        <v>0</v>
      </c>
      <c r="F79" s="75">
        <f t="shared" si="43"/>
        <v>3</v>
      </c>
      <c r="G79" s="72">
        <f t="shared" si="43"/>
        <v>6</v>
      </c>
      <c r="H79" s="72" t="str">
        <f t="shared" si="43"/>
        <v>:</v>
      </c>
      <c r="I79" s="75">
        <f t="shared" si="43"/>
        <v>13</v>
      </c>
      <c r="J79" s="73">
        <f t="shared" si="43"/>
        <v>6</v>
      </c>
    </row>
    <row r="80" spans="1:10">
      <c r="A80" s="1"/>
      <c r="B80" s="72" t="str">
        <f t="shared" ref="B80:J80" si="44">B44</f>
        <v>Profišport</v>
      </c>
      <c r="C80" s="73">
        <f t="shared" si="44"/>
        <v>5</v>
      </c>
      <c r="D80" s="74">
        <f t="shared" si="44"/>
        <v>5</v>
      </c>
      <c r="E80" s="73">
        <f t="shared" si="44"/>
        <v>0</v>
      </c>
      <c r="F80" s="75">
        <f t="shared" si="44"/>
        <v>0</v>
      </c>
      <c r="G80" s="72">
        <f t="shared" si="44"/>
        <v>17</v>
      </c>
      <c r="H80" s="72" t="str">
        <f t="shared" si="44"/>
        <v>:</v>
      </c>
      <c r="I80" s="75">
        <f t="shared" si="44"/>
        <v>5</v>
      </c>
      <c r="J80" s="73">
        <f t="shared" si="44"/>
        <v>15</v>
      </c>
    </row>
    <row r="81" spans="1:11">
      <c r="B81" s="72" t="str">
        <f t="shared" ref="B81:J81" si="45">B52</f>
        <v>FC KABO Trnava</v>
      </c>
      <c r="C81" s="73">
        <f t="shared" si="45"/>
        <v>5</v>
      </c>
      <c r="D81" s="74">
        <f t="shared" si="45"/>
        <v>2</v>
      </c>
      <c r="E81" s="73">
        <f t="shared" si="45"/>
        <v>2</v>
      </c>
      <c r="F81" s="75">
        <f t="shared" si="45"/>
        <v>1</v>
      </c>
      <c r="G81" s="72">
        <f t="shared" si="45"/>
        <v>8</v>
      </c>
      <c r="H81" s="72" t="str">
        <f t="shared" si="45"/>
        <v>:</v>
      </c>
      <c r="I81" s="75">
        <f t="shared" si="45"/>
        <v>2</v>
      </c>
      <c r="J81" s="73">
        <f t="shared" si="45"/>
        <v>8</v>
      </c>
    </row>
    <row r="82" spans="1:11">
      <c r="B82" s="72" t="str">
        <f t="shared" ref="B82:J82" si="46">B60</f>
        <v>FLOPPERS Voderady</v>
      </c>
      <c r="C82" s="73">
        <f t="shared" si="46"/>
        <v>5</v>
      </c>
      <c r="D82" s="74">
        <f t="shared" si="46"/>
        <v>3</v>
      </c>
      <c r="E82" s="73">
        <f t="shared" si="46"/>
        <v>1</v>
      </c>
      <c r="F82" s="75">
        <f t="shared" si="46"/>
        <v>1</v>
      </c>
      <c r="G82" s="72">
        <f t="shared" si="46"/>
        <v>7</v>
      </c>
      <c r="H82" s="72" t="str">
        <f t="shared" si="46"/>
        <v>:</v>
      </c>
      <c r="I82" s="75">
        <f t="shared" si="46"/>
        <v>4</v>
      </c>
      <c r="J82" s="73">
        <f t="shared" si="46"/>
        <v>10</v>
      </c>
    </row>
    <row r="83" spans="1:11">
      <c r="B83" s="72" t="str">
        <f t="shared" ref="B83:J83" si="47">B68</f>
        <v>Giants</v>
      </c>
      <c r="C83" s="73">
        <f t="shared" si="47"/>
        <v>5</v>
      </c>
      <c r="D83" s="74">
        <f t="shared" si="47"/>
        <v>0</v>
      </c>
      <c r="E83" s="73">
        <f t="shared" si="47"/>
        <v>0</v>
      </c>
      <c r="F83" s="75">
        <f t="shared" si="47"/>
        <v>5</v>
      </c>
      <c r="G83" s="72">
        <f t="shared" si="47"/>
        <v>3</v>
      </c>
      <c r="H83" s="72" t="str">
        <f t="shared" si="47"/>
        <v>:</v>
      </c>
      <c r="I83" s="75">
        <f t="shared" si="47"/>
        <v>12</v>
      </c>
      <c r="J83" s="73">
        <f t="shared" si="47"/>
        <v>0</v>
      </c>
    </row>
    <row r="84" spans="1:11">
      <c r="B84" s="72" t="str">
        <f t="shared" ref="B84:J84" si="48">B76</f>
        <v>UDZENÁČI</v>
      </c>
      <c r="C84" s="73">
        <f t="shared" si="48"/>
        <v>5</v>
      </c>
      <c r="D84" s="74">
        <f t="shared" si="48"/>
        <v>1</v>
      </c>
      <c r="E84" s="73">
        <f t="shared" si="48"/>
        <v>1</v>
      </c>
      <c r="F84" s="75">
        <f t="shared" si="48"/>
        <v>3</v>
      </c>
      <c r="G84" s="72">
        <f t="shared" si="48"/>
        <v>3</v>
      </c>
      <c r="H84" s="72" t="str">
        <f t="shared" si="48"/>
        <v>:</v>
      </c>
      <c r="I84" s="75">
        <f t="shared" si="48"/>
        <v>8</v>
      </c>
      <c r="J84" s="73">
        <f t="shared" si="48"/>
        <v>4</v>
      </c>
    </row>
    <row r="85" spans="1:11" ht="15.75" thickBot="1">
      <c r="C85" s="2"/>
      <c r="D85" s="17"/>
      <c r="E85" s="2"/>
      <c r="F85" s="16"/>
      <c r="I85" s="16"/>
      <c r="J85" s="2"/>
    </row>
    <row r="86" spans="1:11">
      <c r="A86" s="41"/>
      <c r="B86" s="33" t="s">
        <v>25</v>
      </c>
      <c r="C86" s="33"/>
      <c r="D86" s="33"/>
      <c r="E86" s="33"/>
      <c r="F86" s="33"/>
      <c r="G86" s="33"/>
      <c r="H86" s="33"/>
      <c r="I86" s="33"/>
      <c r="J86" s="33"/>
      <c r="K86" s="34"/>
    </row>
    <row r="87" spans="1:11">
      <c r="A87" s="42"/>
      <c r="B87" s="36"/>
      <c r="C87" s="36"/>
      <c r="D87" s="36"/>
      <c r="E87" s="36"/>
      <c r="F87" s="36"/>
      <c r="G87" s="36"/>
      <c r="H87" s="36"/>
      <c r="I87" s="36"/>
      <c r="J87" s="36"/>
      <c r="K87" s="37"/>
    </row>
    <row r="88" spans="1:11">
      <c r="A88" s="35"/>
      <c r="B88" s="43" t="s">
        <v>50</v>
      </c>
      <c r="C88" s="44">
        <v>5</v>
      </c>
      <c r="D88" s="45">
        <v>5</v>
      </c>
      <c r="E88" s="44">
        <v>0</v>
      </c>
      <c r="F88" s="46">
        <v>0</v>
      </c>
      <c r="G88" s="43">
        <v>17</v>
      </c>
      <c r="H88" s="43" t="s">
        <v>20</v>
      </c>
      <c r="I88" s="46">
        <v>5</v>
      </c>
      <c r="J88" s="44">
        <v>15</v>
      </c>
      <c r="K88" s="37"/>
    </row>
    <row r="89" spans="1:11">
      <c r="A89" s="35"/>
      <c r="B89" s="43" t="s">
        <v>52</v>
      </c>
      <c r="C89" s="44">
        <v>5</v>
      </c>
      <c r="D89" s="45">
        <v>3</v>
      </c>
      <c r="E89" s="44">
        <v>1</v>
      </c>
      <c r="F89" s="46">
        <v>1</v>
      </c>
      <c r="G89" s="43">
        <v>7</v>
      </c>
      <c r="H89" s="43" t="s">
        <v>20</v>
      </c>
      <c r="I89" s="46">
        <v>4</v>
      </c>
      <c r="J89" s="44">
        <v>10</v>
      </c>
      <c r="K89" s="37"/>
    </row>
    <row r="90" spans="1:11">
      <c r="A90" s="35"/>
      <c r="B90" s="43" t="s">
        <v>51</v>
      </c>
      <c r="C90" s="44">
        <v>5</v>
      </c>
      <c r="D90" s="45">
        <v>2</v>
      </c>
      <c r="E90" s="44">
        <v>2</v>
      </c>
      <c r="F90" s="46">
        <v>1</v>
      </c>
      <c r="G90" s="43">
        <v>8</v>
      </c>
      <c r="H90" s="43" t="s">
        <v>20</v>
      </c>
      <c r="I90" s="46">
        <v>2</v>
      </c>
      <c r="J90" s="44">
        <v>8</v>
      </c>
      <c r="K90" s="37"/>
    </row>
    <row r="91" spans="1:11">
      <c r="A91" s="35"/>
      <c r="B91" s="43" t="s">
        <v>49</v>
      </c>
      <c r="C91" s="44">
        <v>5</v>
      </c>
      <c r="D91" s="45">
        <v>2</v>
      </c>
      <c r="E91" s="44">
        <v>0</v>
      </c>
      <c r="F91" s="46">
        <v>3</v>
      </c>
      <c r="G91" s="43">
        <v>6</v>
      </c>
      <c r="H91" s="43" t="s">
        <v>20</v>
      </c>
      <c r="I91" s="46">
        <v>13</v>
      </c>
      <c r="J91" s="44">
        <v>6</v>
      </c>
      <c r="K91" s="37"/>
    </row>
    <row r="92" spans="1:11">
      <c r="A92" s="42"/>
      <c r="B92" s="43" t="s">
        <v>54</v>
      </c>
      <c r="C92" s="44">
        <v>5</v>
      </c>
      <c r="D92" s="45">
        <v>1</v>
      </c>
      <c r="E92" s="44">
        <v>1</v>
      </c>
      <c r="F92" s="46">
        <v>3</v>
      </c>
      <c r="G92" s="43">
        <v>3</v>
      </c>
      <c r="H92" s="43" t="s">
        <v>20</v>
      </c>
      <c r="I92" s="46">
        <v>8</v>
      </c>
      <c r="J92" s="44">
        <v>4</v>
      </c>
      <c r="K92" s="37"/>
    </row>
    <row r="93" spans="1:11">
      <c r="A93" s="35"/>
      <c r="B93" s="43" t="s">
        <v>53</v>
      </c>
      <c r="C93" s="44">
        <v>5</v>
      </c>
      <c r="D93" s="45">
        <v>0</v>
      </c>
      <c r="E93" s="44">
        <v>0</v>
      </c>
      <c r="F93" s="46">
        <v>5</v>
      </c>
      <c r="G93" s="43">
        <v>3</v>
      </c>
      <c r="H93" s="43" t="s">
        <v>20</v>
      </c>
      <c r="I93" s="46">
        <v>12</v>
      </c>
      <c r="J93" s="44">
        <v>0</v>
      </c>
      <c r="K93" s="37"/>
    </row>
    <row r="94" spans="1:11" ht="15.75" thickBo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40"/>
    </row>
  </sheetData>
  <sortState ref="B88:J93">
    <sortCondition descending="1" ref="J88"/>
  </sortState>
  <mergeCells count="7">
    <mergeCell ref="AF30:AH30"/>
    <mergeCell ref="G8:I8"/>
    <mergeCell ref="Q30:S30"/>
    <mergeCell ref="T30:V30"/>
    <mergeCell ref="W30:Y30"/>
    <mergeCell ref="Z30:AB30"/>
    <mergeCell ref="AC30:AE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94"/>
  <sheetViews>
    <sheetView zoomScaleNormal="100" workbookViewId="0"/>
  </sheetViews>
  <sheetFormatPr defaultRowHeight="15"/>
  <cols>
    <col min="2" max="2" width="30.7109375" customWidth="1"/>
    <col min="8" max="8" width="1.7109375" customWidth="1"/>
    <col min="14" max="15" width="40.7109375" customWidth="1"/>
    <col min="16" max="16" width="12.7109375" customWidth="1"/>
    <col min="17" max="17" width="5.7109375" customWidth="1"/>
    <col min="18" max="18" width="1.7109375" customWidth="1"/>
    <col min="19" max="20" width="5.7109375" customWidth="1"/>
    <col min="21" max="21" width="1.7109375" customWidth="1"/>
    <col min="22" max="23" width="5.7109375" customWidth="1"/>
    <col min="24" max="24" width="1.7109375" customWidth="1"/>
    <col min="25" max="26" width="5.7109375" customWidth="1"/>
    <col min="27" max="27" width="1.7109375" customWidth="1"/>
    <col min="28" max="29" width="5.7109375" customWidth="1"/>
    <col min="30" max="30" width="1.7109375" customWidth="1"/>
    <col min="31" max="32" width="5.7109375" customWidth="1"/>
    <col min="33" max="33" width="1.7109375" customWidth="1"/>
    <col min="34" max="34" width="5.7109375" customWidth="1"/>
  </cols>
  <sheetData>
    <row r="1" spans="1:19">
      <c r="A1" s="76" t="s">
        <v>0</v>
      </c>
      <c r="B1" s="77" t="str">
        <f>B88</f>
        <v>Čezemka Trnava</v>
      </c>
      <c r="C1" s="76">
        <f t="shared" ref="C1:J1" si="0">C88</f>
        <v>5</v>
      </c>
      <c r="D1" s="78">
        <f t="shared" si="0"/>
        <v>3</v>
      </c>
      <c r="E1" s="79">
        <f t="shared" si="0"/>
        <v>2</v>
      </c>
      <c r="F1" s="80">
        <f t="shared" si="0"/>
        <v>0</v>
      </c>
      <c r="G1" s="78">
        <f t="shared" si="0"/>
        <v>9</v>
      </c>
      <c r="H1" s="79" t="str">
        <f t="shared" si="0"/>
        <v>:</v>
      </c>
      <c r="I1" s="80">
        <f t="shared" si="0"/>
        <v>5</v>
      </c>
      <c r="J1" s="76">
        <f t="shared" si="0"/>
        <v>11</v>
      </c>
    </row>
    <row r="2" spans="1:19">
      <c r="A2" s="76" t="s">
        <v>1</v>
      </c>
      <c r="B2" s="77" t="str">
        <f t="shared" ref="B2:J6" si="1">B89</f>
        <v>Atomik</v>
      </c>
      <c r="C2" s="76">
        <f t="shared" si="1"/>
        <v>5</v>
      </c>
      <c r="D2" s="78">
        <f t="shared" si="1"/>
        <v>3</v>
      </c>
      <c r="E2" s="79">
        <f t="shared" si="1"/>
        <v>1</v>
      </c>
      <c r="F2" s="80">
        <f t="shared" si="1"/>
        <v>1</v>
      </c>
      <c r="G2" s="78">
        <f t="shared" si="1"/>
        <v>11</v>
      </c>
      <c r="H2" s="79" t="str">
        <f t="shared" si="1"/>
        <v>:</v>
      </c>
      <c r="I2" s="80">
        <f t="shared" si="1"/>
        <v>4</v>
      </c>
      <c r="J2" s="76">
        <f t="shared" si="1"/>
        <v>10</v>
      </c>
    </row>
    <row r="3" spans="1:19">
      <c r="A3" s="76" t="s">
        <v>2</v>
      </c>
      <c r="B3" s="77" t="str">
        <f t="shared" si="1"/>
        <v>Františkovy Lázne</v>
      </c>
      <c r="C3" s="76">
        <f t="shared" si="1"/>
        <v>5</v>
      </c>
      <c r="D3" s="78">
        <f t="shared" si="1"/>
        <v>3</v>
      </c>
      <c r="E3" s="79">
        <f t="shared" si="1"/>
        <v>0</v>
      </c>
      <c r="F3" s="80">
        <f t="shared" si="1"/>
        <v>2</v>
      </c>
      <c r="G3" s="78">
        <f t="shared" si="1"/>
        <v>4</v>
      </c>
      <c r="H3" s="79" t="str">
        <f t="shared" si="1"/>
        <v>:</v>
      </c>
      <c r="I3" s="80">
        <f t="shared" si="1"/>
        <v>2</v>
      </c>
      <c r="J3" s="76">
        <f t="shared" si="1"/>
        <v>9</v>
      </c>
    </row>
    <row r="4" spans="1:19">
      <c r="A4" s="81" t="s">
        <v>3</v>
      </c>
      <c r="B4" s="77" t="str">
        <f t="shared" si="1"/>
        <v>Merkúr Trnava</v>
      </c>
      <c r="C4" s="76">
        <f t="shared" si="1"/>
        <v>5</v>
      </c>
      <c r="D4" s="78">
        <f t="shared" si="1"/>
        <v>2</v>
      </c>
      <c r="E4" s="79">
        <f t="shared" si="1"/>
        <v>1</v>
      </c>
      <c r="F4" s="80">
        <f t="shared" si="1"/>
        <v>2</v>
      </c>
      <c r="G4" s="78">
        <f t="shared" si="1"/>
        <v>8</v>
      </c>
      <c r="H4" s="79" t="str">
        <f t="shared" si="1"/>
        <v>:</v>
      </c>
      <c r="I4" s="80">
        <f t="shared" si="1"/>
        <v>6</v>
      </c>
      <c r="J4" s="76">
        <f t="shared" si="1"/>
        <v>7</v>
      </c>
    </row>
    <row r="5" spans="1:19">
      <c r="A5" s="82" t="s">
        <v>4</v>
      </c>
      <c r="B5" s="83" t="str">
        <f t="shared" si="1"/>
        <v>La Masia</v>
      </c>
      <c r="C5" s="82">
        <f t="shared" si="1"/>
        <v>5</v>
      </c>
      <c r="D5" s="84">
        <f t="shared" si="1"/>
        <v>2</v>
      </c>
      <c r="E5" s="85">
        <f t="shared" si="1"/>
        <v>0</v>
      </c>
      <c r="F5" s="86">
        <f t="shared" si="1"/>
        <v>3</v>
      </c>
      <c r="G5" s="84">
        <f t="shared" si="1"/>
        <v>7</v>
      </c>
      <c r="H5" s="85" t="str">
        <f t="shared" si="1"/>
        <v>:</v>
      </c>
      <c r="I5" s="86">
        <f t="shared" si="1"/>
        <v>6</v>
      </c>
      <c r="J5" s="82">
        <f t="shared" si="1"/>
        <v>6</v>
      </c>
    </row>
    <row r="6" spans="1:19">
      <c r="A6" s="82" t="s">
        <v>5</v>
      </c>
      <c r="B6" s="83" t="str">
        <f t="shared" si="1"/>
        <v>Gefco</v>
      </c>
      <c r="C6" s="82">
        <f t="shared" si="1"/>
        <v>5</v>
      </c>
      <c r="D6" s="84">
        <f t="shared" si="1"/>
        <v>0</v>
      </c>
      <c r="E6" s="85">
        <f t="shared" si="1"/>
        <v>0</v>
      </c>
      <c r="F6" s="86">
        <f t="shared" si="1"/>
        <v>5</v>
      </c>
      <c r="G6" s="84">
        <f t="shared" si="1"/>
        <v>2</v>
      </c>
      <c r="H6" s="85" t="str">
        <f t="shared" si="1"/>
        <v>:</v>
      </c>
      <c r="I6" s="86">
        <f t="shared" si="1"/>
        <v>18</v>
      </c>
      <c r="J6" s="82">
        <f t="shared" si="1"/>
        <v>0</v>
      </c>
    </row>
    <row r="7" spans="1:19">
      <c r="A7" s="7"/>
      <c r="B7" s="6"/>
      <c r="C7" s="7"/>
      <c r="D7" s="31"/>
      <c r="E7" s="7"/>
      <c r="F7" s="32"/>
      <c r="G7" s="31"/>
      <c r="H7" s="7"/>
      <c r="I7" s="32"/>
      <c r="J7" s="7"/>
    </row>
    <row r="8" spans="1:19">
      <c r="A8" s="5" t="s">
        <v>6</v>
      </c>
      <c r="B8" s="5" t="s">
        <v>7</v>
      </c>
      <c r="C8" s="5" t="s">
        <v>8</v>
      </c>
      <c r="D8" s="29" t="s">
        <v>9</v>
      </c>
      <c r="E8" s="7" t="s">
        <v>10</v>
      </c>
      <c r="F8" s="30" t="s">
        <v>11</v>
      </c>
      <c r="G8" s="92" t="s">
        <v>12</v>
      </c>
      <c r="H8" s="92"/>
      <c r="I8" s="92"/>
      <c r="J8" s="5" t="s">
        <v>13</v>
      </c>
    </row>
    <row r="10" spans="1:19">
      <c r="A10" s="8" t="s">
        <v>21</v>
      </c>
      <c r="L10">
        <v>1</v>
      </c>
      <c r="M10" s="21">
        <v>0.35416666666666669</v>
      </c>
      <c r="N10" t="s">
        <v>58</v>
      </c>
      <c r="O10" t="s">
        <v>59</v>
      </c>
      <c r="Q10" s="18">
        <v>2</v>
      </c>
      <c r="R10" s="90" t="s">
        <v>20</v>
      </c>
      <c r="S10" s="22">
        <v>0</v>
      </c>
    </row>
    <row r="11" spans="1:19">
      <c r="A11" s="1"/>
      <c r="B11" t="s">
        <v>55</v>
      </c>
      <c r="L11">
        <v>2</v>
      </c>
      <c r="M11" s="21">
        <v>0.37152777777777773</v>
      </c>
      <c r="N11" t="s">
        <v>57</v>
      </c>
      <c r="O11" t="s">
        <v>56</v>
      </c>
      <c r="Q11" s="18">
        <v>0</v>
      </c>
      <c r="R11" s="90" t="s">
        <v>20</v>
      </c>
      <c r="S11" s="22">
        <v>1</v>
      </c>
    </row>
    <row r="12" spans="1:19">
      <c r="B12" t="s">
        <v>56</v>
      </c>
      <c r="L12">
        <v>3</v>
      </c>
      <c r="M12" s="21">
        <v>0.3888888888888889</v>
      </c>
      <c r="N12" t="s">
        <v>55</v>
      </c>
      <c r="O12" t="s">
        <v>60</v>
      </c>
      <c r="Q12" s="18">
        <v>1</v>
      </c>
      <c r="R12" s="90" t="s">
        <v>20</v>
      </c>
      <c r="S12" s="22">
        <v>1</v>
      </c>
    </row>
    <row r="13" spans="1:19">
      <c r="B13" t="s">
        <v>57</v>
      </c>
      <c r="L13">
        <v>4</v>
      </c>
      <c r="M13" s="21">
        <v>0.40625</v>
      </c>
      <c r="N13" t="s">
        <v>57</v>
      </c>
      <c r="O13" t="s">
        <v>58</v>
      </c>
      <c r="Q13" s="18">
        <v>0</v>
      </c>
      <c r="R13" s="90" t="s">
        <v>20</v>
      </c>
      <c r="S13" s="22">
        <v>4</v>
      </c>
    </row>
    <row r="14" spans="1:19">
      <c r="B14" t="s">
        <v>58</v>
      </c>
      <c r="L14">
        <v>5</v>
      </c>
      <c r="M14" s="21">
        <v>0.4236111111111111</v>
      </c>
      <c r="N14" t="s">
        <v>59</v>
      </c>
      <c r="O14" t="s">
        <v>60</v>
      </c>
      <c r="Q14" s="18">
        <v>2</v>
      </c>
      <c r="R14" s="90" t="s">
        <v>20</v>
      </c>
      <c r="S14" s="22">
        <v>1</v>
      </c>
    </row>
    <row r="15" spans="1:19">
      <c r="B15" t="s">
        <v>59</v>
      </c>
      <c r="L15">
        <v>6</v>
      </c>
      <c r="M15" s="21">
        <v>0.44097222222222227</v>
      </c>
      <c r="N15" t="s">
        <v>56</v>
      </c>
      <c r="O15" t="s">
        <v>55</v>
      </c>
      <c r="Q15" s="18">
        <v>0</v>
      </c>
      <c r="R15" s="90" t="s">
        <v>20</v>
      </c>
      <c r="S15" s="22">
        <v>1</v>
      </c>
    </row>
    <row r="16" spans="1:19">
      <c r="A16" s="1"/>
      <c r="B16" t="s">
        <v>60</v>
      </c>
      <c r="L16">
        <v>7</v>
      </c>
      <c r="M16" s="21">
        <v>0.45833333333333331</v>
      </c>
      <c r="N16" t="s">
        <v>59</v>
      </c>
      <c r="O16" t="s">
        <v>57</v>
      </c>
      <c r="Q16" s="18">
        <v>4</v>
      </c>
      <c r="R16" s="90" t="s">
        <v>20</v>
      </c>
      <c r="S16" s="22">
        <v>0</v>
      </c>
    </row>
    <row r="17" spans="1:42">
      <c r="L17">
        <v>8</v>
      </c>
      <c r="M17" s="21">
        <v>0.47569444444444442</v>
      </c>
      <c r="N17" t="s">
        <v>58</v>
      </c>
      <c r="O17" t="s">
        <v>55</v>
      </c>
      <c r="Q17" s="18">
        <v>1</v>
      </c>
      <c r="R17" s="90" t="s">
        <v>20</v>
      </c>
      <c r="S17" s="22">
        <v>1</v>
      </c>
    </row>
    <row r="18" spans="1:42">
      <c r="L18">
        <v>9</v>
      </c>
      <c r="M18" s="21">
        <v>0.49305555555555558</v>
      </c>
      <c r="N18" t="s">
        <v>60</v>
      </c>
      <c r="O18" t="s">
        <v>57</v>
      </c>
      <c r="Q18" s="18">
        <v>5</v>
      </c>
      <c r="R18" s="90" t="s">
        <v>20</v>
      </c>
      <c r="S18" s="22">
        <v>0</v>
      </c>
    </row>
    <row r="19" spans="1:42">
      <c r="L19">
        <v>10</v>
      </c>
      <c r="M19" s="21">
        <v>0.51041666666666663</v>
      </c>
      <c r="N19" t="s">
        <v>56</v>
      </c>
      <c r="O19" t="s">
        <v>58</v>
      </c>
      <c r="Q19" s="18">
        <v>2</v>
      </c>
      <c r="R19" s="90" t="s">
        <v>20</v>
      </c>
      <c r="S19" s="22">
        <v>0</v>
      </c>
    </row>
    <row r="20" spans="1:42">
      <c r="L20">
        <v>11</v>
      </c>
      <c r="M20" s="21">
        <v>0.52777777777777779</v>
      </c>
      <c r="N20" t="s">
        <v>59</v>
      </c>
      <c r="O20" t="s">
        <v>55</v>
      </c>
      <c r="Q20" s="18">
        <v>1</v>
      </c>
      <c r="R20" s="90" t="s">
        <v>20</v>
      </c>
      <c r="S20" s="22">
        <v>2</v>
      </c>
    </row>
    <row r="21" spans="1:42">
      <c r="L21">
        <v>12</v>
      </c>
      <c r="M21" s="21">
        <v>0.54513888888888895</v>
      </c>
      <c r="N21" t="s">
        <v>56</v>
      </c>
      <c r="O21" t="s">
        <v>60</v>
      </c>
      <c r="Q21" s="18">
        <v>0</v>
      </c>
      <c r="R21" s="90" t="s">
        <v>20</v>
      </c>
      <c r="S21" s="22">
        <v>1</v>
      </c>
    </row>
    <row r="22" spans="1:42">
      <c r="L22">
        <v>13</v>
      </c>
      <c r="M22" s="21">
        <v>0.5625</v>
      </c>
      <c r="N22" t="s">
        <v>55</v>
      </c>
      <c r="O22" t="s">
        <v>57</v>
      </c>
      <c r="Q22" s="18">
        <v>4</v>
      </c>
      <c r="R22" s="90" t="s">
        <v>20</v>
      </c>
      <c r="S22" s="22">
        <v>2</v>
      </c>
    </row>
    <row r="23" spans="1:42">
      <c r="L23">
        <v>14</v>
      </c>
      <c r="M23" s="21">
        <v>0.57986111111111105</v>
      </c>
      <c r="N23" t="s">
        <v>58</v>
      </c>
      <c r="O23" t="s">
        <v>60</v>
      </c>
      <c r="Q23" s="18">
        <v>1</v>
      </c>
      <c r="R23" s="90" t="s">
        <v>20</v>
      </c>
      <c r="S23" s="22">
        <v>3</v>
      </c>
    </row>
    <row r="24" spans="1:42">
      <c r="L24">
        <v>15</v>
      </c>
      <c r="M24" s="21">
        <v>0.59722222222222221</v>
      </c>
      <c r="N24" t="s">
        <v>56</v>
      </c>
      <c r="O24" t="s">
        <v>59</v>
      </c>
      <c r="Q24" s="18">
        <v>1</v>
      </c>
      <c r="R24" s="90" t="s">
        <v>20</v>
      </c>
      <c r="S24" s="22"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42">
      <c r="A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30" spans="1:42" ht="60" customHeight="1">
      <c r="B30" t="str">
        <f>B$11</f>
        <v>Čezemka Trnava</v>
      </c>
      <c r="C30">
        <f t="shared" ref="C30:C35" si="2">IF(B$36=B30,0,1)</f>
        <v>0</v>
      </c>
      <c r="D30">
        <f t="shared" ref="D30:D35" si="3">IF(B$36=B30,0,IF(G30&gt;I30,1,0))</f>
        <v>0</v>
      </c>
      <c r="E30">
        <f t="shared" ref="E30:E35" si="4">IF(B$36=B30,0,IF(G30=I30,1,0))</f>
        <v>0</v>
      </c>
      <c r="F30">
        <f t="shared" ref="F30:F35" si="5">IF(B$36=B30,0,IF(G30&lt;I30,1,0))</f>
        <v>0</v>
      </c>
      <c r="G30" s="2">
        <f>Q31</f>
        <v>0</v>
      </c>
      <c r="H30" s="2" t="s">
        <v>20</v>
      </c>
      <c r="I30" s="2">
        <f>S31</f>
        <v>0</v>
      </c>
      <c r="J30">
        <f t="shared" ref="J30:J35" si="6">IF(B$36=B30,0,IF(G30&gt;I30,3,IF(G30=I30,1,0)))</f>
        <v>0</v>
      </c>
      <c r="P30" s="10"/>
      <c r="Q30" s="91" t="s">
        <v>55</v>
      </c>
      <c r="R30" s="91"/>
      <c r="S30" s="91"/>
      <c r="T30" s="91" t="s">
        <v>56</v>
      </c>
      <c r="U30" s="91"/>
      <c r="V30" s="91"/>
      <c r="W30" s="91" t="s">
        <v>57</v>
      </c>
      <c r="X30" s="91"/>
      <c r="Y30" s="91"/>
      <c r="Z30" s="91" t="s">
        <v>58</v>
      </c>
      <c r="AA30" s="91"/>
      <c r="AB30" s="91"/>
      <c r="AC30" s="91" t="s">
        <v>59</v>
      </c>
      <c r="AD30" s="91"/>
      <c r="AE30" s="91"/>
      <c r="AF30" s="91" t="s">
        <v>60</v>
      </c>
      <c r="AG30" s="91"/>
      <c r="AH30" s="91"/>
    </row>
    <row r="31" spans="1:42" ht="60" customHeight="1">
      <c r="B31" t="str">
        <f>B$12</f>
        <v>Františkovy Lázne</v>
      </c>
      <c r="C31">
        <f t="shared" si="2"/>
        <v>1</v>
      </c>
      <c r="D31">
        <f t="shared" si="3"/>
        <v>1</v>
      </c>
      <c r="E31">
        <f t="shared" si="4"/>
        <v>0</v>
      </c>
      <c r="F31">
        <f t="shared" si="5"/>
        <v>0</v>
      </c>
      <c r="G31" s="2">
        <f>T31</f>
        <v>1</v>
      </c>
      <c r="H31" s="2" t="s">
        <v>20</v>
      </c>
      <c r="I31" s="2">
        <f>V31</f>
        <v>0</v>
      </c>
      <c r="J31">
        <f t="shared" si="6"/>
        <v>3</v>
      </c>
      <c r="P31" s="11" t="s">
        <v>55</v>
      </c>
      <c r="Q31" s="26"/>
      <c r="R31" s="13"/>
      <c r="S31" s="24"/>
      <c r="T31" s="27">
        <f>IF(S15="","",S15)</f>
        <v>1</v>
      </c>
      <c r="U31" s="14" t="s">
        <v>20</v>
      </c>
      <c r="V31" s="23">
        <f>IF(Q15="","",Q15)</f>
        <v>0</v>
      </c>
      <c r="W31" s="27">
        <f>IF(Q22="","",Q22)</f>
        <v>4</v>
      </c>
      <c r="X31" s="14" t="s">
        <v>20</v>
      </c>
      <c r="Y31" s="23">
        <f>IF(S22="","",S22)</f>
        <v>2</v>
      </c>
      <c r="Z31" s="27">
        <f>IF(S17="","",S17)</f>
        <v>1</v>
      </c>
      <c r="AA31" s="14" t="s">
        <v>20</v>
      </c>
      <c r="AB31" s="23">
        <f>IF(Q17="","",Q17)</f>
        <v>1</v>
      </c>
      <c r="AC31" s="27">
        <f>IF(S20="","",S20)</f>
        <v>2</v>
      </c>
      <c r="AD31" s="14" t="s">
        <v>20</v>
      </c>
      <c r="AE31" s="23">
        <f>IF(Q20="","",Q20)</f>
        <v>1</v>
      </c>
      <c r="AF31" s="27">
        <f>IF(Q12="","",Q12)</f>
        <v>1</v>
      </c>
      <c r="AG31" s="14" t="s">
        <v>20</v>
      </c>
      <c r="AH31" s="23">
        <f>IF(S12="","",S12)</f>
        <v>1</v>
      </c>
      <c r="AN31" s="2"/>
      <c r="AO31" s="2"/>
      <c r="AP31" s="2"/>
    </row>
    <row r="32" spans="1:42" ht="60" customHeight="1">
      <c r="B32" t="str">
        <f>B$13</f>
        <v>Gefco</v>
      </c>
      <c r="C32">
        <f t="shared" si="2"/>
        <v>1</v>
      </c>
      <c r="D32">
        <f t="shared" si="3"/>
        <v>1</v>
      </c>
      <c r="E32">
        <f t="shared" si="4"/>
        <v>0</v>
      </c>
      <c r="F32">
        <f t="shared" si="5"/>
        <v>0</v>
      </c>
      <c r="G32" s="2">
        <f>W31</f>
        <v>4</v>
      </c>
      <c r="H32" s="2" t="s">
        <v>20</v>
      </c>
      <c r="I32" s="2">
        <f>Y31</f>
        <v>2</v>
      </c>
      <c r="J32">
        <f t="shared" si="6"/>
        <v>3</v>
      </c>
      <c r="P32" s="11" t="s">
        <v>56</v>
      </c>
      <c r="Q32" s="27">
        <f>IF(Q15="","",Q15)</f>
        <v>0</v>
      </c>
      <c r="R32" s="14" t="s">
        <v>20</v>
      </c>
      <c r="S32" s="23">
        <f>IF(S15="","",S15)</f>
        <v>1</v>
      </c>
      <c r="T32" s="26"/>
      <c r="U32" s="13"/>
      <c r="V32" s="25"/>
      <c r="W32" s="27">
        <f>IF(S11="","",S11)</f>
        <v>1</v>
      </c>
      <c r="X32" s="14" t="s">
        <v>20</v>
      </c>
      <c r="Y32" s="23">
        <f>IF(Q11="","",Q11)</f>
        <v>0</v>
      </c>
      <c r="Z32" s="27">
        <f>IF(Q19="","",Q19)</f>
        <v>2</v>
      </c>
      <c r="AA32" s="14" t="s">
        <v>20</v>
      </c>
      <c r="AB32" s="23">
        <f>IF(S19="","",S19)</f>
        <v>0</v>
      </c>
      <c r="AC32" s="27">
        <f>IF(Q24="","",Q24)</f>
        <v>1</v>
      </c>
      <c r="AD32" s="14" t="s">
        <v>20</v>
      </c>
      <c r="AE32" s="23">
        <f>IF(S24="","",S24)</f>
        <v>0</v>
      </c>
      <c r="AF32" s="27">
        <f>IF(Q21="","",Q21)</f>
        <v>0</v>
      </c>
      <c r="AG32" s="14" t="s">
        <v>20</v>
      </c>
      <c r="AH32" s="23">
        <f>IF(S21="","",S21)</f>
        <v>1</v>
      </c>
    </row>
    <row r="33" spans="1:34" ht="60" customHeight="1">
      <c r="B33" t="str">
        <f>B$14</f>
        <v>Merkúr Trnava</v>
      </c>
      <c r="C33">
        <f t="shared" si="2"/>
        <v>1</v>
      </c>
      <c r="D33">
        <f t="shared" si="3"/>
        <v>0</v>
      </c>
      <c r="E33">
        <f t="shared" si="4"/>
        <v>1</v>
      </c>
      <c r="F33">
        <f t="shared" si="5"/>
        <v>0</v>
      </c>
      <c r="G33" s="2">
        <f>Z31</f>
        <v>1</v>
      </c>
      <c r="H33" s="2" t="s">
        <v>20</v>
      </c>
      <c r="I33" s="2">
        <f>AB31</f>
        <v>1</v>
      </c>
      <c r="J33">
        <f t="shared" si="6"/>
        <v>1</v>
      </c>
      <c r="P33" s="11" t="s">
        <v>57</v>
      </c>
      <c r="Q33" s="27">
        <f>IF(S22="","",S22)</f>
        <v>2</v>
      </c>
      <c r="R33" s="14" t="s">
        <v>20</v>
      </c>
      <c r="S33" s="23">
        <f>IF(Q22="","",Q22)</f>
        <v>4</v>
      </c>
      <c r="T33" s="27">
        <f>IF(Q11="","",Q11)</f>
        <v>0</v>
      </c>
      <c r="U33" s="14" t="s">
        <v>20</v>
      </c>
      <c r="V33" s="23">
        <f>IF(S11="","",S11)</f>
        <v>1</v>
      </c>
      <c r="W33" s="28"/>
      <c r="X33" s="13"/>
      <c r="Y33" s="24"/>
      <c r="Z33" s="27">
        <f>IF(Q13="","",Q13)</f>
        <v>0</v>
      </c>
      <c r="AA33" s="14" t="s">
        <v>20</v>
      </c>
      <c r="AB33" s="23">
        <f>IF(S13="","",S13)</f>
        <v>4</v>
      </c>
      <c r="AC33" s="27">
        <f>IF(S16="","",S16)</f>
        <v>0</v>
      </c>
      <c r="AD33" s="14" t="s">
        <v>20</v>
      </c>
      <c r="AE33" s="23">
        <f>IF(Q16="","",Q16)</f>
        <v>4</v>
      </c>
      <c r="AF33" s="27">
        <f>IF(S18="","",S18)</f>
        <v>0</v>
      </c>
      <c r="AG33" s="14" t="s">
        <v>20</v>
      </c>
      <c r="AH33" s="23">
        <f>IF(Q18="","",Q18)</f>
        <v>5</v>
      </c>
    </row>
    <row r="34" spans="1:34" ht="60" customHeight="1">
      <c r="B34" t="str">
        <f>B$15</f>
        <v>La Masia</v>
      </c>
      <c r="C34">
        <f t="shared" si="2"/>
        <v>1</v>
      </c>
      <c r="D34">
        <f t="shared" si="3"/>
        <v>1</v>
      </c>
      <c r="E34">
        <f t="shared" si="4"/>
        <v>0</v>
      </c>
      <c r="F34">
        <f t="shared" si="5"/>
        <v>0</v>
      </c>
      <c r="G34" s="2">
        <f>AC31</f>
        <v>2</v>
      </c>
      <c r="H34" s="2" t="s">
        <v>20</v>
      </c>
      <c r="I34" s="2">
        <f>AE31</f>
        <v>1</v>
      </c>
      <c r="J34">
        <f t="shared" si="6"/>
        <v>3</v>
      </c>
      <c r="P34" s="11" t="s">
        <v>58</v>
      </c>
      <c r="Q34" s="27">
        <f>IF(Q17="","",Q17)</f>
        <v>1</v>
      </c>
      <c r="R34" s="14" t="s">
        <v>20</v>
      </c>
      <c r="S34" s="23">
        <f>IF(S17="","",S17)</f>
        <v>1</v>
      </c>
      <c r="T34" s="27">
        <f>IF(S19="","",S19)</f>
        <v>0</v>
      </c>
      <c r="U34" s="14" t="s">
        <v>20</v>
      </c>
      <c r="V34" s="23">
        <f>IF(Q19="","",Q19)</f>
        <v>2</v>
      </c>
      <c r="W34" s="27">
        <f>IF(S13="","",S13)</f>
        <v>4</v>
      </c>
      <c r="X34" s="14" t="s">
        <v>20</v>
      </c>
      <c r="Y34" s="23">
        <f>IF(Q13="","",Q13)</f>
        <v>0</v>
      </c>
      <c r="Z34" s="26"/>
      <c r="AA34" s="13"/>
      <c r="AB34" s="25"/>
      <c r="AC34" s="27">
        <f>IF(Q10="","",Q10)</f>
        <v>2</v>
      </c>
      <c r="AD34" s="14" t="s">
        <v>20</v>
      </c>
      <c r="AE34" s="23">
        <f>IF(S10="","",S10)</f>
        <v>0</v>
      </c>
      <c r="AF34" s="27">
        <f>IF(Q23="","",Q23)</f>
        <v>1</v>
      </c>
      <c r="AG34" s="14" t="s">
        <v>20</v>
      </c>
      <c r="AH34" s="23">
        <f>IF(S23="","",S23)</f>
        <v>3</v>
      </c>
    </row>
    <row r="35" spans="1:34" ht="60" customHeight="1">
      <c r="B35" t="str">
        <f>B$16</f>
        <v>Atomik</v>
      </c>
      <c r="C35">
        <f t="shared" si="2"/>
        <v>1</v>
      </c>
      <c r="D35">
        <f t="shared" si="3"/>
        <v>0</v>
      </c>
      <c r="E35">
        <f t="shared" si="4"/>
        <v>1</v>
      </c>
      <c r="F35">
        <f t="shared" si="5"/>
        <v>0</v>
      </c>
      <c r="G35" s="2">
        <f>AF31</f>
        <v>1</v>
      </c>
      <c r="H35" s="2" t="s">
        <v>20</v>
      </c>
      <c r="I35" s="2">
        <f>AH31</f>
        <v>1</v>
      </c>
      <c r="J35">
        <f t="shared" si="6"/>
        <v>1</v>
      </c>
      <c r="P35" s="11" t="s">
        <v>59</v>
      </c>
      <c r="Q35" s="27">
        <f>IF(Q20="","",Q20)</f>
        <v>1</v>
      </c>
      <c r="R35" s="14" t="s">
        <v>20</v>
      </c>
      <c r="S35" s="23">
        <f>IF(S20="","",S20)</f>
        <v>2</v>
      </c>
      <c r="T35" s="27">
        <f>IF(S24="","",S24)</f>
        <v>0</v>
      </c>
      <c r="U35" s="14" t="s">
        <v>20</v>
      </c>
      <c r="V35" s="23">
        <f>IF(Q24="","",Q24)</f>
        <v>1</v>
      </c>
      <c r="W35" s="27">
        <f>IF(Q16="","",Q16)</f>
        <v>4</v>
      </c>
      <c r="X35" s="14" t="s">
        <v>20</v>
      </c>
      <c r="Y35" s="23">
        <f>IF(S16="","",S16)</f>
        <v>0</v>
      </c>
      <c r="Z35" s="27">
        <f>IF(S10="","",S10)</f>
        <v>0</v>
      </c>
      <c r="AA35" s="14" t="s">
        <v>20</v>
      </c>
      <c r="AB35" s="23">
        <f>IF(Q10="","",Q10)</f>
        <v>2</v>
      </c>
      <c r="AC35" s="28"/>
      <c r="AD35" s="13"/>
      <c r="AE35" s="24"/>
      <c r="AF35" s="27">
        <f>IF(Q14="","",Q14)</f>
        <v>2</v>
      </c>
      <c r="AG35" s="14" t="s">
        <v>20</v>
      </c>
      <c r="AH35" s="23">
        <f>IF(S14="","",S14)</f>
        <v>1</v>
      </c>
    </row>
    <row r="36" spans="1:34" ht="60" customHeight="1">
      <c r="B36" s="19" t="str">
        <f>B11</f>
        <v>Čezemka Trnava</v>
      </c>
      <c r="C36" s="19">
        <f>SUM(C30:C35)</f>
        <v>5</v>
      </c>
      <c r="D36" s="19">
        <f t="shared" ref="D36:J36" si="7">SUM(D30:D35)</f>
        <v>3</v>
      </c>
      <c r="E36" s="19">
        <f t="shared" si="7"/>
        <v>2</v>
      </c>
      <c r="F36" s="19">
        <f t="shared" si="7"/>
        <v>0</v>
      </c>
      <c r="G36" s="20">
        <f t="shared" si="7"/>
        <v>9</v>
      </c>
      <c r="H36" s="20" t="s">
        <v>20</v>
      </c>
      <c r="I36" s="20">
        <f t="shared" si="7"/>
        <v>5</v>
      </c>
      <c r="J36" s="19">
        <f t="shared" si="7"/>
        <v>11</v>
      </c>
      <c r="P36" s="11" t="s">
        <v>60</v>
      </c>
      <c r="Q36" s="27">
        <f>IF(S12="","",S12)</f>
        <v>1</v>
      </c>
      <c r="R36" s="14" t="s">
        <v>20</v>
      </c>
      <c r="S36" s="23">
        <f>IF(Q12="","",Q12)</f>
        <v>1</v>
      </c>
      <c r="T36" s="27">
        <f>IF(S21="","",S21)</f>
        <v>1</v>
      </c>
      <c r="U36" s="14" t="s">
        <v>20</v>
      </c>
      <c r="V36" s="23">
        <f>IF(Q21="","",Q21)</f>
        <v>0</v>
      </c>
      <c r="W36" s="27">
        <f>IF(Q18="","",Q18)</f>
        <v>5</v>
      </c>
      <c r="X36" s="14" t="s">
        <v>20</v>
      </c>
      <c r="Y36" s="23">
        <f>IF(S18="","",S18)</f>
        <v>0</v>
      </c>
      <c r="Z36" s="27">
        <f>IF(S23="","",S23)</f>
        <v>3</v>
      </c>
      <c r="AA36" s="14" t="s">
        <v>20</v>
      </c>
      <c r="AB36" s="23">
        <f>IF(Q23="","",Q23)</f>
        <v>1</v>
      </c>
      <c r="AC36" s="27">
        <f>IF(S14="","",S14)</f>
        <v>1</v>
      </c>
      <c r="AD36" s="14" t="s">
        <v>20</v>
      </c>
      <c r="AE36" s="23">
        <f>IF(Q14="","",Q14)</f>
        <v>2</v>
      </c>
      <c r="AF36" s="12"/>
      <c r="AG36" s="13"/>
      <c r="AH36" s="15"/>
    </row>
    <row r="38" spans="1:34">
      <c r="B38" t="str">
        <f>B$11</f>
        <v>Čezemka Trnava</v>
      </c>
      <c r="C38">
        <f>IF(B$44=B38,0,1)</f>
        <v>1</v>
      </c>
      <c r="D38">
        <f>IF(B$44=B38,0,IF(G38&gt;I38,1,0))</f>
        <v>0</v>
      </c>
      <c r="E38">
        <f>IF(B$44=B38,0,IF(G38=I38,1,0))</f>
        <v>0</v>
      </c>
      <c r="F38">
        <f>IF(B$44=B38,0,IF(G38&lt;I38,1,0))</f>
        <v>1</v>
      </c>
      <c r="G38" s="2">
        <f>Q32</f>
        <v>0</v>
      </c>
      <c r="H38" s="2" t="s">
        <v>20</v>
      </c>
      <c r="I38" s="2">
        <f>S32</f>
        <v>1</v>
      </c>
      <c r="J38">
        <f>IF(B$44=B38,0,IF(G38&gt;I38,3,IF(G38=I38,1,0)))</f>
        <v>0</v>
      </c>
    </row>
    <row r="39" spans="1:34">
      <c r="B39" t="str">
        <f>B$12</f>
        <v>Františkovy Lázne</v>
      </c>
      <c r="C39">
        <f t="shared" ref="C39:C43" si="8">IF(B$44=B39,0,1)</f>
        <v>0</v>
      </c>
      <c r="D39">
        <f t="shared" ref="D39:D43" si="9">IF(B$44=B39,0,IF(G39&gt;I39,1,0))</f>
        <v>0</v>
      </c>
      <c r="E39">
        <f t="shared" ref="E39:E43" si="10">IF(B$44=B39,0,IF(G39=I39,1,0))</f>
        <v>0</v>
      </c>
      <c r="F39">
        <f t="shared" ref="F39:F43" si="11">IF(B$44=B39,0,IF(G39&lt;I39,1,0))</f>
        <v>0</v>
      </c>
      <c r="G39" s="2">
        <f>T32</f>
        <v>0</v>
      </c>
      <c r="H39" s="2" t="s">
        <v>20</v>
      </c>
      <c r="I39" s="2">
        <f>V32</f>
        <v>0</v>
      </c>
      <c r="J39">
        <f t="shared" ref="J39:J43" si="12">IF(B$44=B39,0,IF(G39&gt;I39,3,IF(G39=I39,1,0)))</f>
        <v>0</v>
      </c>
    </row>
    <row r="40" spans="1:34">
      <c r="B40" t="str">
        <f>B$13</f>
        <v>Gefco</v>
      </c>
      <c r="C40">
        <f t="shared" si="8"/>
        <v>1</v>
      </c>
      <c r="D40">
        <f t="shared" si="9"/>
        <v>1</v>
      </c>
      <c r="E40">
        <f t="shared" si="10"/>
        <v>0</v>
      </c>
      <c r="F40">
        <f t="shared" si="11"/>
        <v>0</v>
      </c>
      <c r="G40" s="2">
        <f>W32</f>
        <v>1</v>
      </c>
      <c r="H40" s="2" t="s">
        <v>20</v>
      </c>
      <c r="I40" s="2">
        <f>Y32</f>
        <v>0</v>
      </c>
      <c r="J40">
        <f t="shared" si="12"/>
        <v>3</v>
      </c>
    </row>
    <row r="41" spans="1:34">
      <c r="B41" t="str">
        <f>B$14</f>
        <v>Merkúr Trnava</v>
      </c>
      <c r="C41">
        <f t="shared" si="8"/>
        <v>1</v>
      </c>
      <c r="D41">
        <f t="shared" si="9"/>
        <v>1</v>
      </c>
      <c r="E41">
        <f t="shared" si="10"/>
        <v>0</v>
      </c>
      <c r="F41">
        <f t="shared" si="11"/>
        <v>0</v>
      </c>
      <c r="G41" s="2">
        <f>Z32</f>
        <v>2</v>
      </c>
      <c r="H41" s="2" t="s">
        <v>20</v>
      </c>
      <c r="I41" s="2">
        <f>AB32</f>
        <v>0</v>
      </c>
      <c r="J41">
        <f t="shared" si="12"/>
        <v>3</v>
      </c>
    </row>
    <row r="42" spans="1:34">
      <c r="B42" t="str">
        <f>B$15</f>
        <v>La Masia</v>
      </c>
      <c r="C42">
        <f t="shared" si="8"/>
        <v>1</v>
      </c>
      <c r="D42">
        <f t="shared" si="9"/>
        <v>1</v>
      </c>
      <c r="E42">
        <f t="shared" si="10"/>
        <v>0</v>
      </c>
      <c r="F42">
        <f t="shared" si="11"/>
        <v>0</v>
      </c>
      <c r="G42" s="2">
        <f>AC32</f>
        <v>1</v>
      </c>
      <c r="H42" s="2" t="s">
        <v>20</v>
      </c>
      <c r="I42" s="2">
        <f>AE32</f>
        <v>0</v>
      </c>
      <c r="J42">
        <f t="shared" si="12"/>
        <v>3</v>
      </c>
    </row>
    <row r="43" spans="1:34">
      <c r="B43" t="str">
        <f>B$16</f>
        <v>Atomik</v>
      </c>
      <c r="C43">
        <f t="shared" si="8"/>
        <v>1</v>
      </c>
      <c r="D43">
        <f t="shared" si="9"/>
        <v>0</v>
      </c>
      <c r="E43">
        <f t="shared" si="10"/>
        <v>0</v>
      </c>
      <c r="F43">
        <f t="shared" si="11"/>
        <v>1</v>
      </c>
      <c r="G43" s="2">
        <f>AF32</f>
        <v>0</v>
      </c>
      <c r="H43" s="2" t="s">
        <v>20</v>
      </c>
      <c r="I43" s="2">
        <f>AH32</f>
        <v>1</v>
      </c>
      <c r="J43">
        <f t="shared" si="12"/>
        <v>0</v>
      </c>
    </row>
    <row r="44" spans="1:34">
      <c r="B44" s="19" t="str">
        <f>B12</f>
        <v>Františkovy Lázne</v>
      </c>
      <c r="C44" s="19">
        <f>SUM(C38:C43)</f>
        <v>5</v>
      </c>
      <c r="D44" s="19">
        <f t="shared" ref="D44:G44" si="13">SUM(D38:D43)</f>
        <v>3</v>
      </c>
      <c r="E44" s="19">
        <f t="shared" si="13"/>
        <v>0</v>
      </c>
      <c r="F44" s="19">
        <f t="shared" si="13"/>
        <v>2</v>
      </c>
      <c r="G44" s="20">
        <f t="shared" si="13"/>
        <v>4</v>
      </c>
      <c r="H44" s="20" t="s">
        <v>20</v>
      </c>
      <c r="I44" s="20">
        <f t="shared" ref="I44:J44" si="14">SUM(I38:I43)</f>
        <v>2</v>
      </c>
      <c r="J44" s="19">
        <f t="shared" si="14"/>
        <v>9</v>
      </c>
    </row>
    <row r="45" spans="1:34">
      <c r="A45" s="1"/>
    </row>
    <row r="46" spans="1:34">
      <c r="B46" t="str">
        <f>B$11</f>
        <v>Čezemka Trnava</v>
      </c>
      <c r="C46">
        <f>IF(B$52=B46,0,1)</f>
        <v>1</v>
      </c>
      <c r="D46">
        <f>IF(B$52=B46,0,IF(G46&gt;I46,1,0))</f>
        <v>0</v>
      </c>
      <c r="E46">
        <f>IF(B$52=B46,0,IF(G46=I46,1,0))</f>
        <v>0</v>
      </c>
      <c r="F46">
        <f>IF(B$52=B46,0,IF(G46&lt;I46,1,0))</f>
        <v>1</v>
      </c>
      <c r="G46" s="2">
        <f>Q33</f>
        <v>2</v>
      </c>
      <c r="H46" s="2" t="s">
        <v>20</v>
      </c>
      <c r="I46" s="2">
        <f>S33</f>
        <v>4</v>
      </c>
      <c r="J46">
        <f>IF(B$52=B46,0,IF(G46&gt;I46,3,IF(G46=I46,1,0)))</f>
        <v>0</v>
      </c>
    </row>
    <row r="47" spans="1:34">
      <c r="B47" t="str">
        <f>B$12</f>
        <v>Františkovy Lázne</v>
      </c>
      <c r="C47">
        <f t="shared" ref="C47:C51" si="15">IF(B$52=B47,0,1)</f>
        <v>1</v>
      </c>
      <c r="D47">
        <f t="shared" ref="D47:D51" si="16">IF(B$52=B47,0,IF(G47&gt;I47,1,0))</f>
        <v>0</v>
      </c>
      <c r="E47">
        <f t="shared" ref="E47:E51" si="17">IF(B$52=B47,0,IF(G47=I47,1,0))</f>
        <v>0</v>
      </c>
      <c r="F47">
        <f t="shared" ref="F47:F51" si="18">IF(B$52=B47,0,IF(G47&lt;I47,1,0))</f>
        <v>1</v>
      </c>
      <c r="G47" s="2">
        <f>T33</f>
        <v>0</v>
      </c>
      <c r="H47" s="2" t="s">
        <v>20</v>
      </c>
      <c r="I47" s="2">
        <f>V33</f>
        <v>1</v>
      </c>
      <c r="J47">
        <f t="shared" ref="J47:J51" si="19">IF(B$52=B47,0,IF(G47&gt;I47,3,IF(G47=I47,1,0)))</f>
        <v>0</v>
      </c>
    </row>
    <row r="48" spans="1:34">
      <c r="B48" t="str">
        <f>B$13</f>
        <v>Gefco</v>
      </c>
      <c r="C48">
        <f t="shared" si="15"/>
        <v>0</v>
      </c>
      <c r="D48">
        <f t="shared" si="16"/>
        <v>0</v>
      </c>
      <c r="E48">
        <f t="shared" si="17"/>
        <v>0</v>
      </c>
      <c r="F48">
        <f t="shared" si="18"/>
        <v>0</v>
      </c>
      <c r="G48" s="2">
        <f>W33</f>
        <v>0</v>
      </c>
      <c r="H48" s="2" t="s">
        <v>20</v>
      </c>
      <c r="I48" s="2">
        <f>Y33</f>
        <v>0</v>
      </c>
      <c r="J48">
        <f t="shared" si="19"/>
        <v>0</v>
      </c>
    </row>
    <row r="49" spans="1:10">
      <c r="B49" t="str">
        <f>B$14</f>
        <v>Merkúr Trnava</v>
      </c>
      <c r="C49">
        <f t="shared" si="15"/>
        <v>1</v>
      </c>
      <c r="D49">
        <f t="shared" si="16"/>
        <v>0</v>
      </c>
      <c r="E49">
        <f t="shared" si="17"/>
        <v>0</v>
      </c>
      <c r="F49">
        <f t="shared" si="18"/>
        <v>1</v>
      </c>
      <c r="G49" s="2">
        <f>Z33</f>
        <v>0</v>
      </c>
      <c r="H49" s="2" t="s">
        <v>20</v>
      </c>
      <c r="I49" s="2">
        <f>AB33</f>
        <v>4</v>
      </c>
      <c r="J49">
        <f t="shared" si="19"/>
        <v>0</v>
      </c>
    </row>
    <row r="50" spans="1:10">
      <c r="A50" s="1"/>
      <c r="B50" t="str">
        <f>B$15</f>
        <v>La Masia</v>
      </c>
      <c r="C50">
        <f t="shared" si="15"/>
        <v>1</v>
      </c>
      <c r="D50">
        <f t="shared" si="16"/>
        <v>0</v>
      </c>
      <c r="E50">
        <f t="shared" si="17"/>
        <v>0</v>
      </c>
      <c r="F50">
        <f t="shared" si="18"/>
        <v>1</v>
      </c>
      <c r="G50" s="2">
        <f>AC33</f>
        <v>0</v>
      </c>
      <c r="H50" s="2" t="s">
        <v>20</v>
      </c>
      <c r="I50" s="2">
        <f>AE33</f>
        <v>4</v>
      </c>
      <c r="J50">
        <f t="shared" si="19"/>
        <v>0</v>
      </c>
    </row>
    <row r="51" spans="1:10">
      <c r="B51" t="str">
        <f>B$16</f>
        <v>Atomik</v>
      </c>
      <c r="C51">
        <f t="shared" si="15"/>
        <v>1</v>
      </c>
      <c r="D51">
        <f t="shared" si="16"/>
        <v>0</v>
      </c>
      <c r="E51">
        <f t="shared" si="17"/>
        <v>0</v>
      </c>
      <c r="F51">
        <f t="shared" si="18"/>
        <v>1</v>
      </c>
      <c r="G51" s="2">
        <f>AF33</f>
        <v>0</v>
      </c>
      <c r="H51" s="2" t="s">
        <v>20</v>
      </c>
      <c r="I51" s="2">
        <f>AH33</f>
        <v>5</v>
      </c>
      <c r="J51">
        <f t="shared" si="19"/>
        <v>0</v>
      </c>
    </row>
    <row r="52" spans="1:10">
      <c r="B52" s="19" t="str">
        <f>B13</f>
        <v>Gefco</v>
      </c>
      <c r="C52" s="19">
        <f>SUM(C46:C51)</f>
        <v>5</v>
      </c>
      <c r="D52" s="19">
        <f t="shared" ref="D52:G52" si="20">SUM(D46:D51)</f>
        <v>0</v>
      </c>
      <c r="E52" s="19">
        <f t="shared" si="20"/>
        <v>0</v>
      </c>
      <c r="F52" s="19">
        <f t="shared" si="20"/>
        <v>5</v>
      </c>
      <c r="G52" s="20">
        <f t="shared" si="20"/>
        <v>2</v>
      </c>
      <c r="H52" s="20" t="s">
        <v>20</v>
      </c>
      <c r="I52" s="20">
        <f t="shared" ref="I52:J52" si="21">SUM(I46:I51)</f>
        <v>18</v>
      </c>
      <c r="J52" s="19">
        <f t="shared" si="21"/>
        <v>0</v>
      </c>
    </row>
    <row r="54" spans="1:10">
      <c r="B54" t="str">
        <f>B$11</f>
        <v>Čezemka Trnava</v>
      </c>
      <c r="C54">
        <f>IF(B$60=B54,0,1)</f>
        <v>1</v>
      </c>
      <c r="D54">
        <f>IF(B$60=B54,0,IF(G54&gt;I54,1,0))</f>
        <v>0</v>
      </c>
      <c r="E54">
        <f>IF(B$60=B54,0,IF(G54=I54,1,0))</f>
        <v>1</v>
      </c>
      <c r="F54">
        <f>IF(B$60=B54,0,IF(G54&lt;I54,1,0))</f>
        <v>0</v>
      </c>
      <c r="G54" s="2">
        <f>Q34</f>
        <v>1</v>
      </c>
      <c r="H54" s="2" t="s">
        <v>20</v>
      </c>
      <c r="I54" s="2">
        <f>S34</f>
        <v>1</v>
      </c>
      <c r="J54">
        <f>IF(B$60=B54,0,IF(G54&gt;I54,3,IF(G54=I54,1,0)))</f>
        <v>1</v>
      </c>
    </row>
    <row r="55" spans="1:10">
      <c r="A55" s="1"/>
      <c r="B55" t="str">
        <f>B$12</f>
        <v>Františkovy Lázne</v>
      </c>
      <c r="C55">
        <f t="shared" ref="C55:C59" si="22">IF(B$60=B55,0,1)</f>
        <v>1</v>
      </c>
      <c r="D55">
        <f t="shared" ref="D55:D59" si="23">IF(B$60=B55,0,IF(G55&gt;I55,1,0))</f>
        <v>0</v>
      </c>
      <c r="E55">
        <f t="shared" ref="E55:E59" si="24">IF(B$60=B55,0,IF(G55=I55,1,0))</f>
        <v>0</v>
      </c>
      <c r="F55">
        <f t="shared" ref="F55:F59" si="25">IF(B$60=B55,0,IF(G55&lt;I55,1,0))</f>
        <v>1</v>
      </c>
      <c r="G55" s="2">
        <f>T34</f>
        <v>0</v>
      </c>
      <c r="H55" s="2" t="s">
        <v>20</v>
      </c>
      <c r="I55" s="2">
        <f>V34</f>
        <v>2</v>
      </c>
      <c r="J55">
        <f t="shared" ref="J55:J59" si="26">IF(B$60=B55,0,IF(G55&gt;I55,3,IF(G55=I55,1,0)))</f>
        <v>0</v>
      </c>
    </row>
    <row r="56" spans="1:10">
      <c r="B56" t="str">
        <f>B$13</f>
        <v>Gefco</v>
      </c>
      <c r="C56">
        <f t="shared" si="22"/>
        <v>1</v>
      </c>
      <c r="D56">
        <f t="shared" si="23"/>
        <v>1</v>
      </c>
      <c r="E56">
        <f t="shared" si="24"/>
        <v>0</v>
      </c>
      <c r="F56">
        <f t="shared" si="25"/>
        <v>0</v>
      </c>
      <c r="G56" s="2">
        <f>W34</f>
        <v>4</v>
      </c>
      <c r="H56" s="2" t="s">
        <v>20</v>
      </c>
      <c r="I56" s="2">
        <f>Y34</f>
        <v>0</v>
      </c>
      <c r="J56">
        <f t="shared" si="26"/>
        <v>3</v>
      </c>
    </row>
    <row r="57" spans="1:10">
      <c r="B57" t="str">
        <f>B$14</f>
        <v>Merkúr Trnava</v>
      </c>
      <c r="C57">
        <f t="shared" si="22"/>
        <v>0</v>
      </c>
      <c r="D57">
        <f t="shared" si="23"/>
        <v>0</v>
      </c>
      <c r="E57">
        <f t="shared" si="24"/>
        <v>0</v>
      </c>
      <c r="F57">
        <f t="shared" si="25"/>
        <v>0</v>
      </c>
      <c r="G57" s="2">
        <f>Z34</f>
        <v>0</v>
      </c>
      <c r="H57" s="2" t="s">
        <v>20</v>
      </c>
      <c r="I57" s="2">
        <f>AB34</f>
        <v>0</v>
      </c>
      <c r="J57">
        <f t="shared" si="26"/>
        <v>0</v>
      </c>
    </row>
    <row r="58" spans="1:10">
      <c r="B58" t="str">
        <f>B$15</f>
        <v>La Masia</v>
      </c>
      <c r="C58">
        <f t="shared" si="22"/>
        <v>1</v>
      </c>
      <c r="D58">
        <f t="shared" si="23"/>
        <v>1</v>
      </c>
      <c r="E58">
        <f t="shared" si="24"/>
        <v>0</v>
      </c>
      <c r="F58">
        <f t="shared" si="25"/>
        <v>0</v>
      </c>
      <c r="G58" s="2">
        <f>AC34</f>
        <v>2</v>
      </c>
      <c r="H58" s="2" t="s">
        <v>20</v>
      </c>
      <c r="I58" s="2">
        <f>AE34</f>
        <v>0</v>
      </c>
      <c r="J58">
        <f t="shared" si="26"/>
        <v>3</v>
      </c>
    </row>
    <row r="59" spans="1:10">
      <c r="B59" t="str">
        <f>B$16</f>
        <v>Atomik</v>
      </c>
      <c r="C59">
        <f t="shared" si="22"/>
        <v>1</v>
      </c>
      <c r="D59">
        <f t="shared" si="23"/>
        <v>0</v>
      </c>
      <c r="E59">
        <f t="shared" si="24"/>
        <v>0</v>
      </c>
      <c r="F59">
        <f t="shared" si="25"/>
        <v>1</v>
      </c>
      <c r="G59" s="2">
        <f>AF34</f>
        <v>1</v>
      </c>
      <c r="H59" s="2" t="s">
        <v>20</v>
      </c>
      <c r="I59" s="2">
        <f>AH34</f>
        <v>3</v>
      </c>
      <c r="J59">
        <f t="shared" si="26"/>
        <v>0</v>
      </c>
    </row>
    <row r="60" spans="1:10">
      <c r="A60" s="1"/>
      <c r="B60" s="19" t="str">
        <f>B14</f>
        <v>Merkúr Trnava</v>
      </c>
      <c r="C60" s="19">
        <f>SUM(C54:C59)</f>
        <v>5</v>
      </c>
      <c r="D60" s="19">
        <f t="shared" ref="D60:G60" si="27">SUM(D54:D59)</f>
        <v>2</v>
      </c>
      <c r="E60" s="19">
        <f t="shared" si="27"/>
        <v>1</v>
      </c>
      <c r="F60" s="19">
        <f t="shared" si="27"/>
        <v>2</v>
      </c>
      <c r="G60" s="20">
        <f t="shared" si="27"/>
        <v>8</v>
      </c>
      <c r="H60" s="20" t="s">
        <v>20</v>
      </c>
      <c r="I60" s="20">
        <f t="shared" ref="I60:J60" si="28">SUM(I54:I59)</f>
        <v>6</v>
      </c>
      <c r="J60" s="19">
        <f t="shared" si="28"/>
        <v>7</v>
      </c>
    </row>
    <row r="62" spans="1:10">
      <c r="B62" t="str">
        <f>B$11</f>
        <v>Čezemka Trnava</v>
      </c>
      <c r="C62">
        <f>IF(B$68=B62,0,1)</f>
        <v>1</v>
      </c>
      <c r="D62">
        <f>IF(B$68=B62,0,IF(G62&gt;I62,1,0))</f>
        <v>0</v>
      </c>
      <c r="E62">
        <f>IF(B$68=B62,0,IF(G62=I62,1,0))</f>
        <v>0</v>
      </c>
      <c r="F62">
        <f>IF(B$68=B62,0,IF(G62&lt;I62,1,0))</f>
        <v>1</v>
      </c>
      <c r="G62" s="2">
        <f>Q35</f>
        <v>1</v>
      </c>
      <c r="H62" s="2" t="s">
        <v>20</v>
      </c>
      <c r="I62" s="2">
        <f>S35</f>
        <v>2</v>
      </c>
      <c r="J62">
        <f>IF(B$68=B62,0,IF(G62&gt;I62,3,IF(G62=I62,1,0)))</f>
        <v>0</v>
      </c>
    </row>
    <row r="63" spans="1:10">
      <c r="B63" t="str">
        <f>B$12</f>
        <v>Františkovy Lázne</v>
      </c>
      <c r="C63">
        <f t="shared" ref="C63:C67" si="29">IF(B$68=B63,0,1)</f>
        <v>1</v>
      </c>
      <c r="D63">
        <f t="shared" ref="D63:D67" si="30">IF(B$68=B63,0,IF(G63&gt;I63,1,0))</f>
        <v>0</v>
      </c>
      <c r="E63">
        <f t="shared" ref="E63:E67" si="31">IF(B$68=B63,0,IF(G63=I63,1,0))</f>
        <v>0</v>
      </c>
      <c r="F63">
        <f t="shared" ref="F63:F67" si="32">IF(B$68=B63,0,IF(G63&lt;I63,1,0))</f>
        <v>1</v>
      </c>
      <c r="G63" s="2">
        <f>T35</f>
        <v>0</v>
      </c>
      <c r="H63" s="2" t="s">
        <v>20</v>
      </c>
      <c r="I63" s="2">
        <f>V35</f>
        <v>1</v>
      </c>
      <c r="J63">
        <f t="shared" ref="J63:J67" si="33">IF(B$68=B63,0,IF(G63&gt;I63,3,IF(G63=I63,1,0)))</f>
        <v>0</v>
      </c>
    </row>
    <row r="64" spans="1:10">
      <c r="B64" t="str">
        <f>B$13</f>
        <v>Gefco</v>
      </c>
      <c r="C64">
        <f t="shared" si="29"/>
        <v>1</v>
      </c>
      <c r="D64">
        <f t="shared" si="30"/>
        <v>1</v>
      </c>
      <c r="E64">
        <f t="shared" si="31"/>
        <v>0</v>
      </c>
      <c r="F64">
        <f t="shared" si="32"/>
        <v>0</v>
      </c>
      <c r="G64" s="2">
        <f>W35</f>
        <v>4</v>
      </c>
      <c r="H64" s="2" t="s">
        <v>20</v>
      </c>
      <c r="I64" s="2">
        <f>Y35</f>
        <v>0</v>
      </c>
      <c r="J64">
        <f t="shared" si="33"/>
        <v>3</v>
      </c>
    </row>
    <row r="65" spans="1:10">
      <c r="A65" s="1"/>
      <c r="B65" t="str">
        <f>B$14</f>
        <v>Merkúr Trnava</v>
      </c>
      <c r="C65">
        <f t="shared" si="29"/>
        <v>1</v>
      </c>
      <c r="D65">
        <f t="shared" si="30"/>
        <v>0</v>
      </c>
      <c r="E65">
        <f t="shared" si="31"/>
        <v>0</v>
      </c>
      <c r="F65">
        <f t="shared" si="32"/>
        <v>1</v>
      </c>
      <c r="G65" s="2">
        <f>Z35</f>
        <v>0</v>
      </c>
      <c r="H65" s="2" t="s">
        <v>20</v>
      </c>
      <c r="I65" s="2">
        <f>AB35</f>
        <v>2</v>
      </c>
      <c r="J65">
        <f t="shared" si="33"/>
        <v>0</v>
      </c>
    </row>
    <row r="66" spans="1:10">
      <c r="B66" t="str">
        <f>B$15</f>
        <v>La Masia</v>
      </c>
      <c r="C66">
        <f t="shared" si="29"/>
        <v>0</v>
      </c>
      <c r="D66">
        <f t="shared" si="30"/>
        <v>0</v>
      </c>
      <c r="E66">
        <f t="shared" si="31"/>
        <v>0</v>
      </c>
      <c r="F66">
        <f t="shared" si="32"/>
        <v>0</v>
      </c>
      <c r="G66" s="2">
        <f>AC35</f>
        <v>0</v>
      </c>
      <c r="H66" s="2" t="s">
        <v>20</v>
      </c>
      <c r="I66" s="2">
        <f>AE35</f>
        <v>0</v>
      </c>
      <c r="J66">
        <f t="shared" si="33"/>
        <v>0</v>
      </c>
    </row>
    <row r="67" spans="1:10">
      <c r="B67" t="str">
        <f>B$16</f>
        <v>Atomik</v>
      </c>
      <c r="C67">
        <f t="shared" si="29"/>
        <v>1</v>
      </c>
      <c r="D67">
        <f t="shared" si="30"/>
        <v>1</v>
      </c>
      <c r="E67">
        <f t="shared" si="31"/>
        <v>0</v>
      </c>
      <c r="F67">
        <f t="shared" si="32"/>
        <v>0</v>
      </c>
      <c r="G67" s="2">
        <f>AF35</f>
        <v>2</v>
      </c>
      <c r="H67" s="2" t="s">
        <v>20</v>
      </c>
      <c r="I67" s="2">
        <f>AH35</f>
        <v>1</v>
      </c>
      <c r="J67">
        <f t="shared" si="33"/>
        <v>3</v>
      </c>
    </row>
    <row r="68" spans="1:10">
      <c r="B68" s="19" t="str">
        <f>B15</f>
        <v>La Masia</v>
      </c>
      <c r="C68" s="19">
        <f>SUM(C62:C67)</f>
        <v>5</v>
      </c>
      <c r="D68" s="19">
        <f t="shared" ref="D68:G68" si="34">SUM(D62:D67)</f>
        <v>2</v>
      </c>
      <c r="E68" s="19">
        <f t="shared" si="34"/>
        <v>0</v>
      </c>
      <c r="F68" s="19">
        <f t="shared" si="34"/>
        <v>3</v>
      </c>
      <c r="G68" s="20">
        <f t="shared" si="34"/>
        <v>7</v>
      </c>
      <c r="H68" s="20" t="s">
        <v>20</v>
      </c>
      <c r="I68" s="20">
        <f t="shared" ref="I68:J68" si="35">SUM(I62:I67)</f>
        <v>6</v>
      </c>
      <c r="J68" s="19">
        <f t="shared" si="35"/>
        <v>6</v>
      </c>
    </row>
    <row r="70" spans="1:10">
      <c r="A70" s="1"/>
      <c r="B70" t="str">
        <f>B$11</f>
        <v>Čezemka Trnava</v>
      </c>
      <c r="C70">
        <f>IF(B$76=B70,0,1)</f>
        <v>1</v>
      </c>
      <c r="D70">
        <f>IF(B$76=B70,0,IF(G70&gt;I70,1,0))</f>
        <v>0</v>
      </c>
      <c r="E70">
        <f>IF(B$76=B70,0,IF(G70=I70,1,0))</f>
        <v>1</v>
      </c>
      <c r="F70">
        <f>IF(B$76=B70,0,IF(G70&lt;I70,1,0))</f>
        <v>0</v>
      </c>
      <c r="G70" s="2">
        <f>Q36</f>
        <v>1</v>
      </c>
      <c r="H70" s="2" t="s">
        <v>20</v>
      </c>
      <c r="I70" s="2">
        <f>S36</f>
        <v>1</v>
      </c>
      <c r="J70">
        <f>IF(B$76=B70,0,IF(G70&gt;I70,3,IF(G70=I70,1,0)))</f>
        <v>1</v>
      </c>
    </row>
    <row r="71" spans="1:10">
      <c r="B71" t="str">
        <f>B$12</f>
        <v>Františkovy Lázne</v>
      </c>
      <c r="C71">
        <f t="shared" ref="C71:C75" si="36">IF(B$76=B71,0,1)</f>
        <v>1</v>
      </c>
      <c r="D71">
        <f t="shared" ref="D71:D75" si="37">IF(B$76=B71,0,IF(G71&gt;I71,1,0))</f>
        <v>1</v>
      </c>
      <c r="E71">
        <f t="shared" ref="E71:E75" si="38">IF(B$76=B71,0,IF(G71=I71,1,0))</f>
        <v>0</v>
      </c>
      <c r="F71">
        <f t="shared" ref="F71:F75" si="39">IF(B$76=B71,0,IF(G71&lt;I71,1,0))</f>
        <v>0</v>
      </c>
      <c r="G71" s="2">
        <f>T36</f>
        <v>1</v>
      </c>
      <c r="H71" s="2" t="s">
        <v>20</v>
      </c>
      <c r="I71" s="2">
        <f>V36</f>
        <v>0</v>
      </c>
      <c r="J71">
        <f t="shared" ref="J71:J75" si="40">IF(B$76=B71,0,IF(G71&gt;I71,3,IF(G71=I71,1,0)))</f>
        <v>3</v>
      </c>
    </row>
    <row r="72" spans="1:10">
      <c r="B72" t="str">
        <f>B$13</f>
        <v>Gefco</v>
      </c>
      <c r="C72">
        <f t="shared" si="36"/>
        <v>1</v>
      </c>
      <c r="D72">
        <f t="shared" si="37"/>
        <v>1</v>
      </c>
      <c r="E72">
        <f t="shared" si="38"/>
        <v>0</v>
      </c>
      <c r="F72">
        <f t="shared" si="39"/>
        <v>0</v>
      </c>
      <c r="G72" s="2">
        <f>W36</f>
        <v>5</v>
      </c>
      <c r="H72" s="2" t="s">
        <v>20</v>
      </c>
      <c r="I72" s="2">
        <f>Y36</f>
        <v>0</v>
      </c>
      <c r="J72">
        <f t="shared" si="40"/>
        <v>3</v>
      </c>
    </row>
    <row r="73" spans="1:10">
      <c r="B73" t="str">
        <f>B$14</f>
        <v>Merkúr Trnava</v>
      </c>
      <c r="C73">
        <f t="shared" si="36"/>
        <v>1</v>
      </c>
      <c r="D73">
        <f t="shared" si="37"/>
        <v>1</v>
      </c>
      <c r="E73">
        <f t="shared" si="38"/>
        <v>0</v>
      </c>
      <c r="F73">
        <f t="shared" si="39"/>
        <v>0</v>
      </c>
      <c r="G73" s="2">
        <f>Z36</f>
        <v>3</v>
      </c>
      <c r="H73" s="2" t="s">
        <v>20</v>
      </c>
      <c r="I73" s="2">
        <f>AB36</f>
        <v>1</v>
      </c>
      <c r="J73">
        <f t="shared" si="40"/>
        <v>3</v>
      </c>
    </row>
    <row r="74" spans="1:10">
      <c r="B74" t="str">
        <f>B$15</f>
        <v>La Masia</v>
      </c>
      <c r="C74">
        <f t="shared" si="36"/>
        <v>1</v>
      </c>
      <c r="D74">
        <f t="shared" si="37"/>
        <v>0</v>
      </c>
      <c r="E74">
        <f t="shared" si="38"/>
        <v>0</v>
      </c>
      <c r="F74">
        <f t="shared" si="39"/>
        <v>1</v>
      </c>
      <c r="G74" s="2">
        <f>AC36</f>
        <v>1</v>
      </c>
      <c r="H74" s="2" t="s">
        <v>20</v>
      </c>
      <c r="I74" s="2">
        <f>AE36</f>
        <v>2</v>
      </c>
      <c r="J74">
        <f t="shared" si="40"/>
        <v>0</v>
      </c>
    </row>
    <row r="75" spans="1:10">
      <c r="A75" s="1"/>
      <c r="B75" t="str">
        <f>B$16</f>
        <v>Atomik</v>
      </c>
      <c r="C75">
        <f t="shared" si="36"/>
        <v>0</v>
      </c>
      <c r="D75">
        <f t="shared" si="37"/>
        <v>0</v>
      </c>
      <c r="E75">
        <f t="shared" si="38"/>
        <v>0</v>
      </c>
      <c r="F75">
        <f t="shared" si="39"/>
        <v>0</v>
      </c>
      <c r="G75" s="2">
        <f>AF36</f>
        <v>0</v>
      </c>
      <c r="H75" s="2" t="s">
        <v>20</v>
      </c>
      <c r="I75" s="2">
        <f>AH36</f>
        <v>0</v>
      </c>
      <c r="J75">
        <f t="shared" si="40"/>
        <v>0</v>
      </c>
    </row>
    <row r="76" spans="1:10">
      <c r="B76" s="19" t="str">
        <f>B16</f>
        <v>Atomik</v>
      </c>
      <c r="C76" s="19">
        <f>SUM(C70:C75)</f>
        <v>5</v>
      </c>
      <c r="D76" s="19">
        <f t="shared" ref="D76:G76" si="41">SUM(D70:D75)</f>
        <v>3</v>
      </c>
      <c r="E76" s="19">
        <f t="shared" si="41"/>
        <v>1</v>
      </c>
      <c r="F76" s="19">
        <f t="shared" si="41"/>
        <v>1</v>
      </c>
      <c r="G76" s="20">
        <f t="shared" si="41"/>
        <v>11</v>
      </c>
      <c r="H76" s="20" t="s">
        <v>20</v>
      </c>
      <c r="I76" s="20">
        <f t="shared" ref="I76:J76" si="42">SUM(I70:I75)</f>
        <v>4</v>
      </c>
      <c r="J76" s="19">
        <f t="shared" si="42"/>
        <v>10</v>
      </c>
    </row>
    <row r="78" spans="1:10">
      <c r="B78" s="72" t="s">
        <v>24</v>
      </c>
      <c r="C78" s="72"/>
      <c r="D78" s="72"/>
      <c r="E78" s="72"/>
      <c r="F78" s="72"/>
      <c r="G78" s="72"/>
      <c r="H78" s="72"/>
      <c r="I78" s="72"/>
      <c r="J78" s="72"/>
    </row>
    <row r="79" spans="1:10">
      <c r="B79" s="72" t="str">
        <f t="shared" ref="B79:J79" si="43">B36</f>
        <v>Čezemka Trnava</v>
      </c>
      <c r="C79" s="73">
        <f t="shared" si="43"/>
        <v>5</v>
      </c>
      <c r="D79" s="74">
        <f t="shared" si="43"/>
        <v>3</v>
      </c>
      <c r="E79" s="73">
        <f t="shared" si="43"/>
        <v>2</v>
      </c>
      <c r="F79" s="75">
        <f t="shared" si="43"/>
        <v>0</v>
      </c>
      <c r="G79" s="72">
        <f t="shared" si="43"/>
        <v>9</v>
      </c>
      <c r="H79" s="72" t="str">
        <f t="shared" si="43"/>
        <v>:</v>
      </c>
      <c r="I79" s="75">
        <f t="shared" si="43"/>
        <v>5</v>
      </c>
      <c r="J79" s="73">
        <f t="shared" si="43"/>
        <v>11</v>
      </c>
    </row>
    <row r="80" spans="1:10">
      <c r="A80" s="1"/>
      <c r="B80" s="72" t="str">
        <f t="shared" ref="B80:J80" si="44">B44</f>
        <v>Františkovy Lázne</v>
      </c>
      <c r="C80" s="73">
        <f t="shared" si="44"/>
        <v>5</v>
      </c>
      <c r="D80" s="74">
        <f t="shared" si="44"/>
        <v>3</v>
      </c>
      <c r="E80" s="73">
        <f t="shared" si="44"/>
        <v>0</v>
      </c>
      <c r="F80" s="75">
        <f t="shared" si="44"/>
        <v>2</v>
      </c>
      <c r="G80" s="72">
        <f t="shared" si="44"/>
        <v>4</v>
      </c>
      <c r="H80" s="72" t="str">
        <f t="shared" si="44"/>
        <v>:</v>
      </c>
      <c r="I80" s="75">
        <f t="shared" si="44"/>
        <v>2</v>
      </c>
      <c r="J80" s="73">
        <f t="shared" si="44"/>
        <v>9</v>
      </c>
    </row>
    <row r="81" spans="1:11">
      <c r="B81" s="72" t="str">
        <f t="shared" ref="B81:J81" si="45">B52</f>
        <v>Gefco</v>
      </c>
      <c r="C81" s="73">
        <f t="shared" si="45"/>
        <v>5</v>
      </c>
      <c r="D81" s="74">
        <f t="shared" si="45"/>
        <v>0</v>
      </c>
      <c r="E81" s="73">
        <f t="shared" si="45"/>
        <v>0</v>
      </c>
      <c r="F81" s="75">
        <f t="shared" si="45"/>
        <v>5</v>
      </c>
      <c r="G81" s="72">
        <f t="shared" si="45"/>
        <v>2</v>
      </c>
      <c r="H81" s="72" t="str">
        <f t="shared" si="45"/>
        <v>:</v>
      </c>
      <c r="I81" s="75">
        <f t="shared" si="45"/>
        <v>18</v>
      </c>
      <c r="J81" s="73">
        <f t="shared" si="45"/>
        <v>0</v>
      </c>
    </row>
    <row r="82" spans="1:11">
      <c r="B82" s="72" t="str">
        <f t="shared" ref="B82:J82" si="46">B60</f>
        <v>Merkúr Trnava</v>
      </c>
      <c r="C82" s="73">
        <f t="shared" si="46"/>
        <v>5</v>
      </c>
      <c r="D82" s="74">
        <f t="shared" si="46"/>
        <v>2</v>
      </c>
      <c r="E82" s="73">
        <f t="shared" si="46"/>
        <v>1</v>
      </c>
      <c r="F82" s="75">
        <f t="shared" si="46"/>
        <v>2</v>
      </c>
      <c r="G82" s="72">
        <f t="shared" si="46"/>
        <v>8</v>
      </c>
      <c r="H82" s="72" t="str">
        <f t="shared" si="46"/>
        <v>:</v>
      </c>
      <c r="I82" s="75">
        <f t="shared" si="46"/>
        <v>6</v>
      </c>
      <c r="J82" s="73">
        <f t="shared" si="46"/>
        <v>7</v>
      </c>
    </row>
    <row r="83" spans="1:11">
      <c r="B83" s="72" t="str">
        <f t="shared" ref="B83:J83" si="47">B68</f>
        <v>La Masia</v>
      </c>
      <c r="C83" s="73">
        <f t="shared" si="47"/>
        <v>5</v>
      </c>
      <c r="D83" s="74">
        <f t="shared" si="47"/>
        <v>2</v>
      </c>
      <c r="E83" s="73">
        <f t="shared" si="47"/>
        <v>0</v>
      </c>
      <c r="F83" s="75">
        <f t="shared" si="47"/>
        <v>3</v>
      </c>
      <c r="G83" s="72">
        <f t="shared" si="47"/>
        <v>7</v>
      </c>
      <c r="H83" s="72" t="str">
        <f t="shared" si="47"/>
        <v>:</v>
      </c>
      <c r="I83" s="75">
        <f t="shared" si="47"/>
        <v>6</v>
      </c>
      <c r="J83" s="73">
        <f t="shared" si="47"/>
        <v>6</v>
      </c>
    </row>
    <row r="84" spans="1:11">
      <c r="B84" s="72" t="str">
        <f t="shared" ref="B84:J84" si="48">B76</f>
        <v>Atomik</v>
      </c>
      <c r="C84" s="73">
        <f t="shared" si="48"/>
        <v>5</v>
      </c>
      <c r="D84" s="74">
        <f t="shared" si="48"/>
        <v>3</v>
      </c>
      <c r="E84" s="73">
        <f t="shared" si="48"/>
        <v>1</v>
      </c>
      <c r="F84" s="75">
        <f t="shared" si="48"/>
        <v>1</v>
      </c>
      <c r="G84" s="72">
        <f t="shared" si="48"/>
        <v>11</v>
      </c>
      <c r="H84" s="72" t="str">
        <f t="shared" si="48"/>
        <v>:</v>
      </c>
      <c r="I84" s="75">
        <f t="shared" si="48"/>
        <v>4</v>
      </c>
      <c r="J84" s="73">
        <f t="shared" si="48"/>
        <v>10</v>
      </c>
    </row>
    <row r="85" spans="1:11" ht="15.75" thickBot="1">
      <c r="C85" s="2"/>
      <c r="D85" s="17"/>
      <c r="E85" s="2"/>
      <c r="F85" s="16"/>
      <c r="I85" s="16"/>
      <c r="J85" s="2"/>
    </row>
    <row r="86" spans="1:11">
      <c r="A86" s="41"/>
      <c r="B86" s="33" t="s">
        <v>25</v>
      </c>
      <c r="C86" s="33"/>
      <c r="D86" s="33"/>
      <c r="E86" s="33"/>
      <c r="F86" s="33"/>
      <c r="G86" s="33"/>
      <c r="H86" s="33"/>
      <c r="I86" s="33"/>
      <c r="J86" s="33"/>
      <c r="K86" s="34"/>
    </row>
    <row r="87" spans="1:11">
      <c r="A87" s="42"/>
      <c r="B87" s="36"/>
      <c r="C87" s="36"/>
      <c r="D87" s="36"/>
      <c r="E87" s="36"/>
      <c r="F87" s="36"/>
      <c r="G87" s="36"/>
      <c r="H87" s="36"/>
      <c r="I87" s="36"/>
      <c r="J87" s="36"/>
      <c r="K87" s="37"/>
    </row>
    <row r="88" spans="1:11">
      <c r="A88" s="35"/>
      <c r="B88" s="43" t="s">
        <v>55</v>
      </c>
      <c r="C88" s="44">
        <v>5</v>
      </c>
      <c r="D88" s="45">
        <v>3</v>
      </c>
      <c r="E88" s="44">
        <v>2</v>
      </c>
      <c r="F88" s="46">
        <v>0</v>
      </c>
      <c r="G88" s="43">
        <v>9</v>
      </c>
      <c r="H88" s="43" t="s">
        <v>20</v>
      </c>
      <c r="I88" s="46">
        <v>5</v>
      </c>
      <c r="J88" s="44">
        <v>11</v>
      </c>
      <c r="K88" s="37"/>
    </row>
    <row r="89" spans="1:11">
      <c r="A89" s="35"/>
      <c r="B89" s="43" t="s">
        <v>60</v>
      </c>
      <c r="C89" s="44">
        <v>5</v>
      </c>
      <c r="D89" s="45">
        <v>3</v>
      </c>
      <c r="E89" s="44">
        <v>1</v>
      </c>
      <c r="F89" s="46">
        <v>1</v>
      </c>
      <c r="G89" s="43">
        <v>11</v>
      </c>
      <c r="H89" s="43" t="s">
        <v>20</v>
      </c>
      <c r="I89" s="46">
        <v>4</v>
      </c>
      <c r="J89" s="44">
        <v>10</v>
      </c>
      <c r="K89" s="37"/>
    </row>
    <row r="90" spans="1:11">
      <c r="A90" s="35"/>
      <c r="B90" s="43" t="s">
        <v>56</v>
      </c>
      <c r="C90" s="44">
        <v>5</v>
      </c>
      <c r="D90" s="45">
        <v>3</v>
      </c>
      <c r="E90" s="44">
        <v>0</v>
      </c>
      <c r="F90" s="46">
        <v>2</v>
      </c>
      <c r="G90" s="43">
        <v>4</v>
      </c>
      <c r="H90" s="43" t="s">
        <v>20</v>
      </c>
      <c r="I90" s="46">
        <v>2</v>
      </c>
      <c r="J90" s="44">
        <v>9</v>
      </c>
      <c r="K90" s="37"/>
    </row>
    <row r="91" spans="1:11">
      <c r="A91" s="35"/>
      <c r="B91" s="43" t="s">
        <v>58</v>
      </c>
      <c r="C91" s="44">
        <v>5</v>
      </c>
      <c r="D91" s="45">
        <v>2</v>
      </c>
      <c r="E91" s="44">
        <v>1</v>
      </c>
      <c r="F91" s="46">
        <v>2</v>
      </c>
      <c r="G91" s="43">
        <v>8</v>
      </c>
      <c r="H91" s="43" t="s">
        <v>20</v>
      </c>
      <c r="I91" s="46">
        <v>6</v>
      </c>
      <c r="J91" s="44">
        <v>7</v>
      </c>
      <c r="K91" s="37"/>
    </row>
    <row r="92" spans="1:11">
      <c r="A92" s="42"/>
      <c r="B92" s="43" t="s">
        <v>59</v>
      </c>
      <c r="C92" s="44">
        <v>5</v>
      </c>
      <c r="D92" s="45">
        <v>2</v>
      </c>
      <c r="E92" s="44">
        <v>0</v>
      </c>
      <c r="F92" s="46">
        <v>3</v>
      </c>
      <c r="G92" s="43">
        <v>7</v>
      </c>
      <c r="H92" s="43" t="s">
        <v>20</v>
      </c>
      <c r="I92" s="46">
        <v>6</v>
      </c>
      <c r="J92" s="44">
        <v>6</v>
      </c>
      <c r="K92" s="37"/>
    </row>
    <row r="93" spans="1:11">
      <c r="A93" s="35"/>
      <c r="B93" s="43" t="s">
        <v>57</v>
      </c>
      <c r="C93" s="44">
        <v>5</v>
      </c>
      <c r="D93" s="45">
        <v>0</v>
      </c>
      <c r="E93" s="44">
        <v>0</v>
      </c>
      <c r="F93" s="46">
        <v>5</v>
      </c>
      <c r="G93" s="43">
        <v>2</v>
      </c>
      <c r="H93" s="43" t="s">
        <v>20</v>
      </c>
      <c r="I93" s="46">
        <v>18</v>
      </c>
      <c r="J93" s="44">
        <v>0</v>
      </c>
      <c r="K93" s="37"/>
    </row>
    <row r="94" spans="1:11" ht="15.75" thickBo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40"/>
    </row>
  </sheetData>
  <sortState ref="B88:J93">
    <sortCondition descending="1" ref="J88"/>
  </sortState>
  <mergeCells count="7">
    <mergeCell ref="AF30:AH30"/>
    <mergeCell ref="G8:I8"/>
    <mergeCell ref="Q30:S30"/>
    <mergeCell ref="T30:V30"/>
    <mergeCell ref="W30:Y30"/>
    <mergeCell ref="Z30:AB30"/>
    <mergeCell ref="AC30:AE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94"/>
  <sheetViews>
    <sheetView zoomScaleNormal="100" workbookViewId="0"/>
  </sheetViews>
  <sheetFormatPr defaultRowHeight="15"/>
  <cols>
    <col min="2" max="2" width="30.7109375" customWidth="1"/>
    <col min="8" max="8" width="1.7109375" customWidth="1"/>
    <col min="14" max="15" width="40.7109375" customWidth="1"/>
    <col min="16" max="16" width="12.7109375" customWidth="1"/>
    <col min="17" max="17" width="5.7109375" customWidth="1"/>
    <col min="18" max="18" width="1.7109375" customWidth="1"/>
    <col min="19" max="20" width="5.7109375" customWidth="1"/>
    <col min="21" max="21" width="1.7109375" customWidth="1"/>
    <col min="22" max="23" width="5.7109375" customWidth="1"/>
    <col min="24" max="24" width="1.7109375" customWidth="1"/>
    <col min="25" max="26" width="5.7109375" customWidth="1"/>
    <col min="27" max="27" width="1.7109375" customWidth="1"/>
    <col min="28" max="29" width="5.7109375" customWidth="1"/>
    <col min="30" max="30" width="1.7109375" customWidth="1"/>
    <col min="31" max="32" width="5.7109375" customWidth="1"/>
    <col min="33" max="33" width="1.7109375" customWidth="1"/>
    <col min="34" max="34" width="5.7109375" customWidth="1"/>
  </cols>
  <sheetData>
    <row r="1" spans="1:19">
      <c r="A1" s="76" t="s">
        <v>0</v>
      </c>
      <c r="B1" s="77" t="str">
        <f>B88</f>
        <v>Komplet Hrnčiarovce</v>
      </c>
      <c r="C1" s="76">
        <f t="shared" ref="C1:J1" si="0">C88</f>
        <v>5</v>
      </c>
      <c r="D1" s="78">
        <f t="shared" si="0"/>
        <v>4</v>
      </c>
      <c r="E1" s="79">
        <f t="shared" si="0"/>
        <v>0</v>
      </c>
      <c r="F1" s="80">
        <f t="shared" si="0"/>
        <v>1</v>
      </c>
      <c r="G1" s="78">
        <f t="shared" si="0"/>
        <v>19</v>
      </c>
      <c r="H1" s="79" t="str">
        <f t="shared" si="0"/>
        <v>:</v>
      </c>
      <c r="I1" s="80">
        <f t="shared" si="0"/>
        <v>5</v>
      </c>
      <c r="J1" s="76">
        <f t="shared" si="0"/>
        <v>12</v>
      </c>
    </row>
    <row r="2" spans="1:19">
      <c r="A2" s="76" t="s">
        <v>1</v>
      </c>
      <c r="B2" s="77" t="str">
        <f t="shared" ref="B2:J6" si="1">B89</f>
        <v>Torpedo Tirnavius</v>
      </c>
      <c r="C2" s="76">
        <f t="shared" si="1"/>
        <v>5</v>
      </c>
      <c r="D2" s="78">
        <f t="shared" si="1"/>
        <v>3</v>
      </c>
      <c r="E2" s="79">
        <f t="shared" si="1"/>
        <v>0</v>
      </c>
      <c r="F2" s="80">
        <f t="shared" si="1"/>
        <v>2</v>
      </c>
      <c r="G2" s="78">
        <f t="shared" si="1"/>
        <v>8</v>
      </c>
      <c r="H2" s="79" t="str">
        <f t="shared" si="1"/>
        <v>:</v>
      </c>
      <c r="I2" s="80">
        <f t="shared" si="1"/>
        <v>6</v>
      </c>
      <c r="J2" s="76">
        <f t="shared" si="1"/>
        <v>9</v>
      </c>
    </row>
    <row r="3" spans="1:19">
      <c r="A3" s="76" t="s">
        <v>2</v>
      </c>
      <c r="B3" s="77" t="str">
        <f t="shared" si="1"/>
        <v>Drahovce</v>
      </c>
      <c r="C3" s="76">
        <f t="shared" si="1"/>
        <v>5</v>
      </c>
      <c r="D3" s="78">
        <f t="shared" si="1"/>
        <v>2</v>
      </c>
      <c r="E3" s="79">
        <f t="shared" si="1"/>
        <v>1</v>
      </c>
      <c r="F3" s="80">
        <f t="shared" si="1"/>
        <v>2</v>
      </c>
      <c r="G3" s="78">
        <f t="shared" si="1"/>
        <v>6</v>
      </c>
      <c r="H3" s="79" t="str">
        <f t="shared" si="1"/>
        <v>:</v>
      </c>
      <c r="I3" s="80">
        <f t="shared" si="1"/>
        <v>8</v>
      </c>
      <c r="J3" s="76">
        <f t="shared" si="1"/>
        <v>7</v>
      </c>
    </row>
    <row r="4" spans="1:19">
      <c r="A4" s="81" t="s">
        <v>3</v>
      </c>
      <c r="B4" s="77" t="str">
        <f t="shared" si="1"/>
        <v>LMV DS</v>
      </c>
      <c r="C4" s="76">
        <f t="shared" si="1"/>
        <v>5</v>
      </c>
      <c r="D4" s="78">
        <f t="shared" si="1"/>
        <v>2</v>
      </c>
      <c r="E4" s="79">
        <f t="shared" si="1"/>
        <v>1</v>
      </c>
      <c r="F4" s="80">
        <f t="shared" si="1"/>
        <v>2</v>
      </c>
      <c r="G4" s="78">
        <f t="shared" si="1"/>
        <v>5</v>
      </c>
      <c r="H4" s="79" t="str">
        <f t="shared" si="1"/>
        <v>:</v>
      </c>
      <c r="I4" s="80">
        <f t="shared" si="1"/>
        <v>9</v>
      </c>
      <c r="J4" s="76">
        <f t="shared" si="1"/>
        <v>7</v>
      </c>
    </row>
    <row r="5" spans="1:19">
      <c r="A5" s="82" t="s">
        <v>4</v>
      </c>
      <c r="B5" s="83" t="str">
        <f t="shared" si="1"/>
        <v>ACADÉMICA DE COLO</v>
      </c>
      <c r="C5" s="82">
        <f t="shared" si="1"/>
        <v>5</v>
      </c>
      <c r="D5" s="84">
        <f t="shared" si="1"/>
        <v>2</v>
      </c>
      <c r="E5" s="85">
        <f t="shared" si="1"/>
        <v>0</v>
      </c>
      <c r="F5" s="86">
        <f t="shared" si="1"/>
        <v>3</v>
      </c>
      <c r="G5" s="84">
        <f t="shared" si="1"/>
        <v>4</v>
      </c>
      <c r="H5" s="85" t="str">
        <f t="shared" si="1"/>
        <v>:</v>
      </c>
      <c r="I5" s="86">
        <f t="shared" si="1"/>
        <v>8</v>
      </c>
      <c r="J5" s="82">
        <f t="shared" si="1"/>
        <v>6</v>
      </c>
    </row>
    <row r="6" spans="1:19">
      <c r="A6" s="82" t="s">
        <v>5</v>
      </c>
      <c r="B6" s="83" t="str">
        <f t="shared" si="1"/>
        <v>Slavoj Houslice</v>
      </c>
      <c r="C6" s="82">
        <f t="shared" si="1"/>
        <v>5</v>
      </c>
      <c r="D6" s="84">
        <f t="shared" si="1"/>
        <v>1</v>
      </c>
      <c r="E6" s="85">
        <f t="shared" si="1"/>
        <v>0</v>
      </c>
      <c r="F6" s="86">
        <f t="shared" si="1"/>
        <v>4</v>
      </c>
      <c r="G6" s="84">
        <f t="shared" si="1"/>
        <v>4</v>
      </c>
      <c r="H6" s="85" t="str">
        <f t="shared" si="1"/>
        <v>:</v>
      </c>
      <c r="I6" s="86">
        <f t="shared" si="1"/>
        <v>10</v>
      </c>
      <c r="J6" s="82">
        <f t="shared" si="1"/>
        <v>3</v>
      </c>
    </row>
    <row r="7" spans="1:19">
      <c r="A7" s="7"/>
      <c r="B7" s="6"/>
      <c r="C7" s="7"/>
      <c r="D7" s="31"/>
      <c r="E7" s="7"/>
      <c r="F7" s="32"/>
      <c r="G7" s="31"/>
      <c r="H7" s="7"/>
      <c r="I7" s="32"/>
      <c r="J7" s="7"/>
    </row>
    <row r="8" spans="1:19">
      <c r="A8" s="5" t="s">
        <v>6</v>
      </c>
      <c r="B8" s="5" t="s">
        <v>7</v>
      </c>
      <c r="C8" s="5" t="s">
        <v>8</v>
      </c>
      <c r="D8" s="29" t="s">
        <v>9</v>
      </c>
      <c r="E8" s="7" t="s">
        <v>10</v>
      </c>
      <c r="F8" s="30" t="s">
        <v>11</v>
      </c>
      <c r="G8" s="92" t="s">
        <v>12</v>
      </c>
      <c r="H8" s="92"/>
      <c r="I8" s="92"/>
      <c r="J8" s="5" t="s">
        <v>13</v>
      </c>
    </row>
    <row r="10" spans="1:19">
      <c r="A10" s="8" t="s">
        <v>21</v>
      </c>
      <c r="L10">
        <v>1</v>
      </c>
      <c r="M10" s="21">
        <v>0.35416666666666669</v>
      </c>
      <c r="N10" t="s">
        <v>64</v>
      </c>
      <c r="O10" t="s">
        <v>68</v>
      </c>
      <c r="Q10" s="18">
        <v>1</v>
      </c>
      <c r="R10" s="90" t="s">
        <v>20</v>
      </c>
      <c r="S10" s="22">
        <v>0</v>
      </c>
    </row>
    <row r="11" spans="1:19">
      <c r="A11" s="1"/>
      <c r="B11" t="s">
        <v>61</v>
      </c>
      <c r="L11">
        <v>2</v>
      </c>
      <c r="M11" s="21">
        <v>0.37152777777777773</v>
      </c>
      <c r="N11" t="s">
        <v>63</v>
      </c>
      <c r="O11" t="s">
        <v>69</v>
      </c>
      <c r="Q11" s="18">
        <v>1</v>
      </c>
      <c r="R11" s="90" t="s">
        <v>20</v>
      </c>
      <c r="S11" s="22">
        <v>5</v>
      </c>
    </row>
    <row r="12" spans="1:19">
      <c r="B12" t="s">
        <v>62</v>
      </c>
      <c r="L12">
        <v>3</v>
      </c>
      <c r="M12" s="21">
        <v>0.3888888888888889</v>
      </c>
      <c r="N12" t="s">
        <v>61</v>
      </c>
      <c r="O12" t="s">
        <v>66</v>
      </c>
      <c r="Q12" s="18">
        <v>1</v>
      </c>
      <c r="R12" s="90" t="s">
        <v>20</v>
      </c>
      <c r="S12" s="22">
        <v>2</v>
      </c>
    </row>
    <row r="13" spans="1:19">
      <c r="B13" t="s">
        <v>63</v>
      </c>
      <c r="L13">
        <v>4</v>
      </c>
      <c r="M13" s="21">
        <v>0.40625</v>
      </c>
      <c r="N13" t="s">
        <v>63</v>
      </c>
      <c r="O13" t="s">
        <v>64</v>
      </c>
      <c r="Q13" s="18">
        <v>2</v>
      </c>
      <c r="R13" s="90" t="s">
        <v>20</v>
      </c>
      <c r="S13" s="22">
        <v>1</v>
      </c>
    </row>
    <row r="14" spans="1:19">
      <c r="B14" t="s">
        <v>64</v>
      </c>
      <c r="L14">
        <v>5</v>
      </c>
      <c r="M14" s="21">
        <v>0.4236111111111111</v>
      </c>
      <c r="N14" t="s">
        <v>65</v>
      </c>
      <c r="O14" t="s">
        <v>66</v>
      </c>
      <c r="Q14" s="18">
        <v>1</v>
      </c>
      <c r="R14" s="90" t="s">
        <v>20</v>
      </c>
      <c r="S14" s="22">
        <v>0</v>
      </c>
    </row>
    <row r="15" spans="1:19">
      <c r="B15" t="s">
        <v>65</v>
      </c>
      <c r="L15">
        <v>6</v>
      </c>
      <c r="M15" s="21">
        <v>0.44097222222222227</v>
      </c>
      <c r="N15" t="s">
        <v>69</v>
      </c>
      <c r="O15" t="s">
        <v>61</v>
      </c>
      <c r="Q15" s="18">
        <v>2</v>
      </c>
      <c r="R15" s="90" t="s">
        <v>20</v>
      </c>
      <c r="S15" s="22">
        <v>3</v>
      </c>
    </row>
    <row r="16" spans="1:19">
      <c r="A16" s="1"/>
      <c r="B16" t="s">
        <v>66</v>
      </c>
      <c r="L16">
        <v>7</v>
      </c>
      <c r="M16" s="21">
        <v>0.45833333333333331</v>
      </c>
      <c r="N16" t="s">
        <v>65</v>
      </c>
      <c r="O16" t="s">
        <v>63</v>
      </c>
      <c r="Q16" s="18">
        <v>2</v>
      </c>
      <c r="R16" s="90" t="s">
        <v>20</v>
      </c>
      <c r="S16" s="22">
        <v>0</v>
      </c>
    </row>
    <row r="17" spans="1:42">
      <c r="L17">
        <v>8</v>
      </c>
      <c r="M17" s="21">
        <v>0.47569444444444442</v>
      </c>
      <c r="N17" t="s">
        <v>64</v>
      </c>
      <c r="O17" t="s">
        <v>61</v>
      </c>
      <c r="Q17" s="18">
        <v>3</v>
      </c>
      <c r="R17" s="90" t="s">
        <v>20</v>
      </c>
      <c r="S17" s="22">
        <v>0</v>
      </c>
    </row>
    <row r="18" spans="1:42">
      <c r="L18">
        <v>9</v>
      </c>
      <c r="M18" s="21">
        <v>0.49305555555555558</v>
      </c>
      <c r="N18" t="s">
        <v>66</v>
      </c>
      <c r="O18" t="s">
        <v>63</v>
      </c>
      <c r="Q18" s="18">
        <v>1</v>
      </c>
      <c r="R18" s="90" t="s">
        <v>20</v>
      </c>
      <c r="S18" s="22">
        <v>2</v>
      </c>
    </row>
    <row r="19" spans="1:42">
      <c r="L19">
        <v>10</v>
      </c>
      <c r="M19" s="21">
        <v>0.51041666666666663</v>
      </c>
      <c r="N19" t="s">
        <v>69</v>
      </c>
      <c r="O19" t="s">
        <v>64</v>
      </c>
      <c r="Q19" s="18">
        <v>4</v>
      </c>
      <c r="R19" s="90" t="s">
        <v>20</v>
      </c>
      <c r="S19" s="22">
        <v>0</v>
      </c>
    </row>
    <row r="20" spans="1:42">
      <c r="L20">
        <v>11</v>
      </c>
      <c r="M20" s="21">
        <v>0.52777777777777779</v>
      </c>
      <c r="N20" t="s">
        <v>65</v>
      </c>
      <c r="O20" t="s">
        <v>61</v>
      </c>
      <c r="Q20" s="18">
        <v>1</v>
      </c>
      <c r="R20" s="90" t="s">
        <v>20</v>
      </c>
      <c r="S20" s="22">
        <v>2</v>
      </c>
    </row>
    <row r="21" spans="1:42">
      <c r="L21">
        <v>12</v>
      </c>
      <c r="M21" s="21">
        <v>0.54513888888888895</v>
      </c>
      <c r="N21" t="s">
        <v>69</v>
      </c>
      <c r="O21" t="s">
        <v>66</v>
      </c>
      <c r="Q21" s="18">
        <v>3</v>
      </c>
      <c r="R21" s="90" t="s">
        <v>20</v>
      </c>
      <c r="S21" s="22">
        <v>1</v>
      </c>
    </row>
    <row r="22" spans="1:42">
      <c r="L22">
        <v>13</v>
      </c>
      <c r="M22" s="21">
        <v>0.5625</v>
      </c>
      <c r="N22" t="s">
        <v>61</v>
      </c>
      <c r="O22" t="s">
        <v>63</v>
      </c>
      <c r="Q22" s="18">
        <v>0</v>
      </c>
      <c r="R22" s="90" t="s">
        <v>20</v>
      </c>
      <c r="S22" s="22">
        <v>0</v>
      </c>
    </row>
    <row r="23" spans="1:42">
      <c r="L23">
        <v>14</v>
      </c>
      <c r="M23" s="21">
        <v>0.57986111111111105</v>
      </c>
      <c r="N23" t="s">
        <v>64</v>
      </c>
      <c r="O23" t="s">
        <v>66</v>
      </c>
      <c r="Q23" s="18">
        <v>3</v>
      </c>
      <c r="R23" s="90" t="s">
        <v>20</v>
      </c>
      <c r="S23" s="22">
        <v>0</v>
      </c>
    </row>
    <row r="24" spans="1:42">
      <c r="L24">
        <v>15</v>
      </c>
      <c r="M24" s="21">
        <v>0.59722222222222221</v>
      </c>
      <c r="N24" t="s">
        <v>69</v>
      </c>
      <c r="O24" t="s">
        <v>65</v>
      </c>
      <c r="Q24" s="18">
        <v>5</v>
      </c>
      <c r="R24" s="90" t="s">
        <v>20</v>
      </c>
      <c r="S24" s="22"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42">
      <c r="A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30" spans="1:42" ht="60" customHeight="1">
      <c r="B30" t="str">
        <f>B$11</f>
        <v>Drahovce</v>
      </c>
      <c r="C30">
        <f t="shared" ref="C30:C35" si="2">IF(B$36=B30,0,1)</f>
        <v>0</v>
      </c>
      <c r="D30">
        <f t="shared" ref="D30:D35" si="3">IF(B$36=B30,0,IF(G30&gt;I30,1,0))</f>
        <v>0</v>
      </c>
      <c r="E30">
        <f t="shared" ref="E30:E35" si="4">IF(B$36=B30,0,IF(G30=I30,1,0))</f>
        <v>0</v>
      </c>
      <c r="F30">
        <f t="shared" ref="F30:F35" si="5">IF(B$36=B30,0,IF(G30&lt;I30,1,0))</f>
        <v>0</v>
      </c>
      <c r="G30" s="2">
        <f>Q31</f>
        <v>0</v>
      </c>
      <c r="H30" s="2" t="s">
        <v>20</v>
      </c>
      <c r="I30" s="2">
        <f>S31</f>
        <v>0</v>
      </c>
      <c r="J30">
        <f t="shared" ref="J30:J35" si="6">IF(B$36=B30,0,IF(G30&gt;I30,3,IF(G30=I30,1,0)))</f>
        <v>0</v>
      </c>
      <c r="P30" s="10"/>
      <c r="Q30" s="91" t="s">
        <v>61</v>
      </c>
      <c r="R30" s="91"/>
      <c r="S30" s="91"/>
      <c r="T30" s="91" t="s">
        <v>62</v>
      </c>
      <c r="U30" s="91"/>
      <c r="V30" s="91"/>
      <c r="W30" s="91" t="s">
        <v>63</v>
      </c>
      <c r="X30" s="91"/>
      <c r="Y30" s="91"/>
      <c r="Z30" s="91" t="s">
        <v>64</v>
      </c>
      <c r="AA30" s="91"/>
      <c r="AB30" s="91"/>
      <c r="AC30" s="91" t="s">
        <v>65</v>
      </c>
      <c r="AD30" s="91"/>
      <c r="AE30" s="91"/>
      <c r="AF30" s="91" t="s">
        <v>66</v>
      </c>
      <c r="AG30" s="91"/>
      <c r="AH30" s="91"/>
    </row>
    <row r="31" spans="1:42" ht="60" customHeight="1">
      <c r="B31" t="str">
        <f>B$12</f>
        <v>Komplet Hrnčiarovce</v>
      </c>
      <c r="C31">
        <f t="shared" si="2"/>
        <v>1</v>
      </c>
      <c r="D31">
        <f t="shared" si="3"/>
        <v>1</v>
      </c>
      <c r="E31">
        <f t="shared" si="4"/>
        <v>0</v>
      </c>
      <c r="F31">
        <f t="shared" si="5"/>
        <v>0</v>
      </c>
      <c r="G31" s="2">
        <f>T31</f>
        <v>3</v>
      </c>
      <c r="H31" s="2" t="s">
        <v>20</v>
      </c>
      <c r="I31" s="2">
        <f>V31</f>
        <v>2</v>
      </c>
      <c r="J31">
        <f t="shared" si="6"/>
        <v>3</v>
      </c>
      <c r="P31" s="11" t="s">
        <v>61</v>
      </c>
      <c r="Q31" s="26"/>
      <c r="R31" s="13"/>
      <c r="S31" s="24"/>
      <c r="T31" s="27">
        <f>IF(S15="","",S15)</f>
        <v>3</v>
      </c>
      <c r="U31" s="14" t="s">
        <v>20</v>
      </c>
      <c r="V31" s="23">
        <f>IF(Q15="","",Q15)</f>
        <v>2</v>
      </c>
      <c r="W31" s="27">
        <f>IF(Q22="","",Q22)</f>
        <v>0</v>
      </c>
      <c r="X31" s="14" t="s">
        <v>20</v>
      </c>
      <c r="Y31" s="23">
        <f>IF(S22="","",S22)</f>
        <v>0</v>
      </c>
      <c r="Z31" s="27">
        <f>IF(S17="","",S17)</f>
        <v>0</v>
      </c>
      <c r="AA31" s="14" t="s">
        <v>20</v>
      </c>
      <c r="AB31" s="23">
        <f>IF(Q17="","",Q17)</f>
        <v>3</v>
      </c>
      <c r="AC31" s="27">
        <f>IF(S20="","",S20)</f>
        <v>2</v>
      </c>
      <c r="AD31" s="14" t="s">
        <v>20</v>
      </c>
      <c r="AE31" s="23">
        <f>IF(Q20="","",Q20)</f>
        <v>1</v>
      </c>
      <c r="AF31" s="27">
        <f>IF(Q12="","",Q12)</f>
        <v>1</v>
      </c>
      <c r="AG31" s="14" t="s">
        <v>20</v>
      </c>
      <c r="AH31" s="23">
        <f>IF(S12="","",S12)</f>
        <v>2</v>
      </c>
      <c r="AN31" s="2"/>
      <c r="AO31" s="2"/>
      <c r="AP31" s="2"/>
    </row>
    <row r="32" spans="1:42" ht="60" customHeight="1">
      <c r="B32" t="str">
        <f>B$13</f>
        <v>LMV DS</v>
      </c>
      <c r="C32">
        <f t="shared" si="2"/>
        <v>1</v>
      </c>
      <c r="D32">
        <f t="shared" si="3"/>
        <v>0</v>
      </c>
      <c r="E32">
        <f t="shared" si="4"/>
        <v>1</v>
      </c>
      <c r="F32">
        <f t="shared" si="5"/>
        <v>0</v>
      </c>
      <c r="G32" s="2">
        <f>W31</f>
        <v>0</v>
      </c>
      <c r="H32" s="2" t="s">
        <v>20</v>
      </c>
      <c r="I32" s="2">
        <f>Y31</f>
        <v>0</v>
      </c>
      <c r="J32">
        <f t="shared" si="6"/>
        <v>1</v>
      </c>
      <c r="P32" s="11" t="s">
        <v>62</v>
      </c>
      <c r="Q32" s="27">
        <f>IF(Q15="","",Q15)</f>
        <v>2</v>
      </c>
      <c r="R32" s="14" t="s">
        <v>20</v>
      </c>
      <c r="S32" s="23">
        <f>IF(S15="","",S15)</f>
        <v>3</v>
      </c>
      <c r="T32" s="26"/>
      <c r="U32" s="13"/>
      <c r="V32" s="25"/>
      <c r="W32" s="27">
        <f>IF(S11="","",S11)</f>
        <v>5</v>
      </c>
      <c r="X32" s="14" t="s">
        <v>20</v>
      </c>
      <c r="Y32" s="23">
        <f>IF(Q11="","",Q11)</f>
        <v>1</v>
      </c>
      <c r="Z32" s="27">
        <f>IF(Q19="","",Q19)</f>
        <v>4</v>
      </c>
      <c r="AA32" s="14" t="s">
        <v>20</v>
      </c>
      <c r="AB32" s="23">
        <f>IF(S19="","",S19)</f>
        <v>0</v>
      </c>
      <c r="AC32" s="27">
        <f>IF(Q24="","",Q24)</f>
        <v>5</v>
      </c>
      <c r="AD32" s="14" t="s">
        <v>20</v>
      </c>
      <c r="AE32" s="23">
        <f>IF(S24="","",S24)</f>
        <v>0</v>
      </c>
      <c r="AF32" s="27">
        <f>IF(Q21="","",Q21)</f>
        <v>3</v>
      </c>
      <c r="AG32" s="14" t="s">
        <v>20</v>
      </c>
      <c r="AH32" s="23">
        <f>IF(S21="","",S21)</f>
        <v>1</v>
      </c>
    </row>
    <row r="33" spans="1:34" ht="60" customHeight="1">
      <c r="B33" t="str">
        <f>B$14</f>
        <v>Torpedo Tirnavius</v>
      </c>
      <c r="C33">
        <f t="shared" si="2"/>
        <v>1</v>
      </c>
      <c r="D33">
        <f t="shared" si="3"/>
        <v>0</v>
      </c>
      <c r="E33">
        <f t="shared" si="4"/>
        <v>0</v>
      </c>
      <c r="F33">
        <f t="shared" si="5"/>
        <v>1</v>
      </c>
      <c r="G33" s="2">
        <f>Z31</f>
        <v>0</v>
      </c>
      <c r="H33" s="2" t="s">
        <v>20</v>
      </c>
      <c r="I33" s="2">
        <f>AB31</f>
        <v>3</v>
      </c>
      <c r="J33">
        <f t="shared" si="6"/>
        <v>0</v>
      </c>
      <c r="P33" s="11" t="s">
        <v>63</v>
      </c>
      <c r="Q33" s="27">
        <f>IF(S22="","",S22)</f>
        <v>0</v>
      </c>
      <c r="R33" s="14" t="s">
        <v>20</v>
      </c>
      <c r="S33" s="23">
        <f>IF(Q22="","",Q22)</f>
        <v>0</v>
      </c>
      <c r="T33" s="27">
        <f>IF(Q11="","",Q11)</f>
        <v>1</v>
      </c>
      <c r="U33" s="14" t="s">
        <v>20</v>
      </c>
      <c r="V33" s="23">
        <f>IF(S11="","",S11)</f>
        <v>5</v>
      </c>
      <c r="W33" s="28"/>
      <c r="X33" s="13"/>
      <c r="Y33" s="24"/>
      <c r="Z33" s="27">
        <f>IF(Q13="","",Q13)</f>
        <v>2</v>
      </c>
      <c r="AA33" s="14" t="s">
        <v>20</v>
      </c>
      <c r="AB33" s="23">
        <f>IF(S13="","",S13)</f>
        <v>1</v>
      </c>
      <c r="AC33" s="27">
        <f>IF(S16="","",S16)</f>
        <v>0</v>
      </c>
      <c r="AD33" s="14" t="s">
        <v>20</v>
      </c>
      <c r="AE33" s="23">
        <f>IF(Q16="","",Q16)</f>
        <v>2</v>
      </c>
      <c r="AF33" s="27">
        <f>IF(S18="","",S18)</f>
        <v>2</v>
      </c>
      <c r="AG33" s="14" t="s">
        <v>20</v>
      </c>
      <c r="AH33" s="23">
        <f>IF(Q18="","",Q18)</f>
        <v>1</v>
      </c>
    </row>
    <row r="34" spans="1:34" ht="60" customHeight="1">
      <c r="B34" t="str">
        <f>B$15</f>
        <v>ACADÉMICA DE COLO</v>
      </c>
      <c r="C34">
        <f t="shared" si="2"/>
        <v>1</v>
      </c>
      <c r="D34">
        <f t="shared" si="3"/>
        <v>1</v>
      </c>
      <c r="E34">
        <f t="shared" si="4"/>
        <v>0</v>
      </c>
      <c r="F34">
        <f t="shared" si="5"/>
        <v>0</v>
      </c>
      <c r="G34" s="2">
        <f>AC31</f>
        <v>2</v>
      </c>
      <c r="H34" s="2" t="s">
        <v>20</v>
      </c>
      <c r="I34" s="2">
        <f>AE31</f>
        <v>1</v>
      </c>
      <c r="J34">
        <f t="shared" si="6"/>
        <v>3</v>
      </c>
      <c r="P34" s="11" t="s">
        <v>64</v>
      </c>
      <c r="Q34" s="27">
        <f>IF(Q17="","",Q17)</f>
        <v>3</v>
      </c>
      <c r="R34" s="14" t="s">
        <v>20</v>
      </c>
      <c r="S34" s="23">
        <f>IF(S17="","",S17)</f>
        <v>0</v>
      </c>
      <c r="T34" s="27">
        <f>IF(S19="","",S19)</f>
        <v>0</v>
      </c>
      <c r="U34" s="14" t="s">
        <v>20</v>
      </c>
      <c r="V34" s="23">
        <f>IF(Q19="","",Q19)</f>
        <v>4</v>
      </c>
      <c r="W34" s="27">
        <f>IF(S13="","",S13)</f>
        <v>1</v>
      </c>
      <c r="X34" s="14" t="s">
        <v>20</v>
      </c>
      <c r="Y34" s="23">
        <f>IF(Q13="","",Q13)</f>
        <v>2</v>
      </c>
      <c r="Z34" s="26"/>
      <c r="AA34" s="13"/>
      <c r="AB34" s="25"/>
      <c r="AC34" s="27">
        <f>IF(Q10="","",Q10)</f>
        <v>1</v>
      </c>
      <c r="AD34" s="14" t="s">
        <v>20</v>
      </c>
      <c r="AE34" s="23">
        <f>IF(S10="","",S10)</f>
        <v>0</v>
      </c>
      <c r="AF34" s="27">
        <f>IF(Q23="","",Q23)</f>
        <v>3</v>
      </c>
      <c r="AG34" s="14" t="s">
        <v>20</v>
      </c>
      <c r="AH34" s="23">
        <f>IF(S23="","",S23)</f>
        <v>0</v>
      </c>
    </row>
    <row r="35" spans="1:34" ht="60" customHeight="1">
      <c r="B35" t="str">
        <f>B$16</f>
        <v>Slavoj Houslice</v>
      </c>
      <c r="C35">
        <f t="shared" si="2"/>
        <v>1</v>
      </c>
      <c r="D35">
        <f t="shared" si="3"/>
        <v>0</v>
      </c>
      <c r="E35">
        <f t="shared" si="4"/>
        <v>0</v>
      </c>
      <c r="F35">
        <f t="shared" si="5"/>
        <v>1</v>
      </c>
      <c r="G35" s="2">
        <f>AF31</f>
        <v>1</v>
      </c>
      <c r="H35" s="2" t="s">
        <v>20</v>
      </c>
      <c r="I35" s="2">
        <f>AH31</f>
        <v>2</v>
      </c>
      <c r="J35">
        <f t="shared" si="6"/>
        <v>0</v>
      </c>
      <c r="P35" s="11" t="s">
        <v>65</v>
      </c>
      <c r="Q35" s="27">
        <f>IF(Q20="","",Q20)</f>
        <v>1</v>
      </c>
      <c r="R35" s="14" t="s">
        <v>20</v>
      </c>
      <c r="S35" s="23">
        <f>IF(S20="","",S20)</f>
        <v>2</v>
      </c>
      <c r="T35" s="27">
        <f>IF(S24="","",S24)</f>
        <v>0</v>
      </c>
      <c r="U35" s="14" t="s">
        <v>20</v>
      </c>
      <c r="V35" s="23">
        <f>IF(Q24="","",Q24)</f>
        <v>5</v>
      </c>
      <c r="W35" s="27">
        <f>IF(Q16="","",Q16)</f>
        <v>2</v>
      </c>
      <c r="X35" s="14" t="s">
        <v>20</v>
      </c>
      <c r="Y35" s="23">
        <f>IF(S16="","",S16)</f>
        <v>0</v>
      </c>
      <c r="Z35" s="27">
        <f>IF(S10="","",S10)</f>
        <v>0</v>
      </c>
      <c r="AA35" s="14" t="s">
        <v>20</v>
      </c>
      <c r="AB35" s="23">
        <f>IF(Q10="","",Q10)</f>
        <v>1</v>
      </c>
      <c r="AC35" s="28"/>
      <c r="AD35" s="13"/>
      <c r="AE35" s="24"/>
      <c r="AF35" s="27">
        <f>IF(Q14="","",Q14)</f>
        <v>1</v>
      </c>
      <c r="AG35" s="14" t="s">
        <v>20</v>
      </c>
      <c r="AH35" s="23">
        <f>IF(S14="","",S14)</f>
        <v>0</v>
      </c>
    </row>
    <row r="36" spans="1:34" ht="60" customHeight="1">
      <c r="B36" s="19" t="str">
        <f>B11</f>
        <v>Drahovce</v>
      </c>
      <c r="C36" s="19">
        <f>SUM(C30:C35)</f>
        <v>5</v>
      </c>
      <c r="D36" s="19">
        <f t="shared" ref="D36:J36" si="7">SUM(D30:D35)</f>
        <v>2</v>
      </c>
      <c r="E36" s="19">
        <f t="shared" si="7"/>
        <v>1</v>
      </c>
      <c r="F36" s="19">
        <f t="shared" si="7"/>
        <v>2</v>
      </c>
      <c r="G36" s="20">
        <f t="shared" si="7"/>
        <v>6</v>
      </c>
      <c r="H36" s="20" t="s">
        <v>20</v>
      </c>
      <c r="I36" s="20">
        <f t="shared" si="7"/>
        <v>8</v>
      </c>
      <c r="J36" s="19">
        <f t="shared" si="7"/>
        <v>7</v>
      </c>
      <c r="P36" s="11" t="s">
        <v>66</v>
      </c>
      <c r="Q36" s="27">
        <f>IF(S12="","",S12)</f>
        <v>2</v>
      </c>
      <c r="R36" s="14" t="s">
        <v>20</v>
      </c>
      <c r="S36" s="23">
        <f>IF(Q12="","",Q12)</f>
        <v>1</v>
      </c>
      <c r="T36" s="27">
        <f>IF(S21="","",S21)</f>
        <v>1</v>
      </c>
      <c r="U36" s="14" t="s">
        <v>20</v>
      </c>
      <c r="V36" s="23">
        <f>IF(Q21="","",Q21)</f>
        <v>3</v>
      </c>
      <c r="W36" s="27">
        <f>IF(Q18="","",Q18)</f>
        <v>1</v>
      </c>
      <c r="X36" s="14" t="s">
        <v>20</v>
      </c>
      <c r="Y36" s="23">
        <f>IF(S18="","",S18)</f>
        <v>2</v>
      </c>
      <c r="Z36" s="27">
        <f>IF(S23="","",S23)</f>
        <v>0</v>
      </c>
      <c r="AA36" s="14" t="s">
        <v>20</v>
      </c>
      <c r="AB36" s="23">
        <f>IF(Q23="","",Q23)</f>
        <v>3</v>
      </c>
      <c r="AC36" s="27">
        <f>IF(S14="","",S14)</f>
        <v>0</v>
      </c>
      <c r="AD36" s="14" t="s">
        <v>20</v>
      </c>
      <c r="AE36" s="23">
        <f>IF(Q14="","",Q14)</f>
        <v>1</v>
      </c>
      <c r="AF36" s="12"/>
      <c r="AG36" s="13"/>
      <c r="AH36" s="15"/>
    </row>
    <row r="38" spans="1:34">
      <c r="B38" t="str">
        <f>B$11</f>
        <v>Drahovce</v>
      </c>
      <c r="C38">
        <f>IF(B$44=B38,0,1)</f>
        <v>1</v>
      </c>
      <c r="D38">
        <f>IF(B$44=B38,0,IF(G38&gt;I38,1,0))</f>
        <v>0</v>
      </c>
      <c r="E38">
        <f>IF(B$44=B38,0,IF(G38=I38,1,0))</f>
        <v>0</v>
      </c>
      <c r="F38">
        <f>IF(B$44=B38,0,IF(G38&lt;I38,1,0))</f>
        <v>1</v>
      </c>
      <c r="G38" s="2">
        <f>Q32</f>
        <v>2</v>
      </c>
      <c r="H38" s="2" t="s">
        <v>20</v>
      </c>
      <c r="I38" s="2">
        <f>S32</f>
        <v>3</v>
      </c>
      <c r="J38">
        <f>IF(B$44=B38,0,IF(G38&gt;I38,3,IF(G38=I38,1,0)))</f>
        <v>0</v>
      </c>
    </row>
    <row r="39" spans="1:34">
      <c r="B39" t="str">
        <f>B$12</f>
        <v>Komplet Hrnčiarovce</v>
      </c>
      <c r="C39">
        <f t="shared" ref="C39:C43" si="8">IF(B$44=B39,0,1)</f>
        <v>0</v>
      </c>
      <c r="D39">
        <f t="shared" ref="D39:D43" si="9">IF(B$44=B39,0,IF(G39&gt;I39,1,0))</f>
        <v>0</v>
      </c>
      <c r="E39">
        <f t="shared" ref="E39:E43" si="10">IF(B$44=B39,0,IF(G39=I39,1,0))</f>
        <v>0</v>
      </c>
      <c r="F39">
        <f t="shared" ref="F39:F43" si="11">IF(B$44=B39,0,IF(G39&lt;I39,1,0))</f>
        <v>0</v>
      </c>
      <c r="G39" s="2">
        <f>T32</f>
        <v>0</v>
      </c>
      <c r="H39" s="2" t="s">
        <v>20</v>
      </c>
      <c r="I39" s="2">
        <f>V32</f>
        <v>0</v>
      </c>
      <c r="J39">
        <f t="shared" ref="J39:J43" si="12">IF(B$44=B39,0,IF(G39&gt;I39,3,IF(G39=I39,1,0)))</f>
        <v>0</v>
      </c>
    </row>
    <row r="40" spans="1:34">
      <c r="B40" t="str">
        <f>B$13</f>
        <v>LMV DS</v>
      </c>
      <c r="C40">
        <f t="shared" si="8"/>
        <v>1</v>
      </c>
      <c r="D40">
        <f t="shared" si="9"/>
        <v>1</v>
      </c>
      <c r="E40">
        <f t="shared" si="10"/>
        <v>0</v>
      </c>
      <c r="F40">
        <f t="shared" si="11"/>
        <v>0</v>
      </c>
      <c r="G40" s="2">
        <f>W32</f>
        <v>5</v>
      </c>
      <c r="H40" s="2" t="s">
        <v>20</v>
      </c>
      <c r="I40" s="2">
        <f>Y32</f>
        <v>1</v>
      </c>
      <c r="J40">
        <f t="shared" si="12"/>
        <v>3</v>
      </c>
    </row>
    <row r="41" spans="1:34">
      <c r="B41" t="str">
        <f>B$14</f>
        <v>Torpedo Tirnavius</v>
      </c>
      <c r="C41">
        <f t="shared" si="8"/>
        <v>1</v>
      </c>
      <c r="D41">
        <f t="shared" si="9"/>
        <v>1</v>
      </c>
      <c r="E41">
        <f t="shared" si="10"/>
        <v>0</v>
      </c>
      <c r="F41">
        <f t="shared" si="11"/>
        <v>0</v>
      </c>
      <c r="G41" s="2">
        <f>Z32</f>
        <v>4</v>
      </c>
      <c r="H41" s="2" t="s">
        <v>20</v>
      </c>
      <c r="I41" s="2">
        <f>AB32</f>
        <v>0</v>
      </c>
      <c r="J41">
        <f t="shared" si="12"/>
        <v>3</v>
      </c>
    </row>
    <row r="42" spans="1:34">
      <c r="B42" t="str">
        <f>B$15</f>
        <v>ACADÉMICA DE COLO</v>
      </c>
      <c r="C42">
        <f t="shared" si="8"/>
        <v>1</v>
      </c>
      <c r="D42">
        <f t="shared" si="9"/>
        <v>1</v>
      </c>
      <c r="E42">
        <f t="shared" si="10"/>
        <v>0</v>
      </c>
      <c r="F42">
        <f t="shared" si="11"/>
        <v>0</v>
      </c>
      <c r="G42" s="2">
        <f>AC32</f>
        <v>5</v>
      </c>
      <c r="H42" s="2" t="s">
        <v>20</v>
      </c>
      <c r="I42" s="2">
        <f>AE32</f>
        <v>0</v>
      </c>
      <c r="J42">
        <f t="shared" si="12"/>
        <v>3</v>
      </c>
    </row>
    <row r="43" spans="1:34">
      <c r="B43" t="str">
        <f>B$16</f>
        <v>Slavoj Houslice</v>
      </c>
      <c r="C43">
        <f t="shared" si="8"/>
        <v>1</v>
      </c>
      <c r="D43">
        <f t="shared" si="9"/>
        <v>1</v>
      </c>
      <c r="E43">
        <f t="shared" si="10"/>
        <v>0</v>
      </c>
      <c r="F43">
        <f t="shared" si="11"/>
        <v>0</v>
      </c>
      <c r="G43" s="2">
        <f>AF32</f>
        <v>3</v>
      </c>
      <c r="H43" s="2" t="s">
        <v>20</v>
      </c>
      <c r="I43" s="2">
        <f>AH32</f>
        <v>1</v>
      </c>
      <c r="J43">
        <f t="shared" si="12"/>
        <v>3</v>
      </c>
    </row>
    <row r="44" spans="1:34">
      <c r="B44" s="19" t="str">
        <f>B12</f>
        <v>Komplet Hrnčiarovce</v>
      </c>
      <c r="C44" s="19">
        <f>SUM(C38:C43)</f>
        <v>5</v>
      </c>
      <c r="D44" s="19">
        <f t="shared" ref="D44:G44" si="13">SUM(D38:D43)</f>
        <v>4</v>
      </c>
      <c r="E44" s="19">
        <f t="shared" si="13"/>
        <v>0</v>
      </c>
      <c r="F44" s="19">
        <f t="shared" si="13"/>
        <v>1</v>
      </c>
      <c r="G44" s="20">
        <f t="shared" si="13"/>
        <v>19</v>
      </c>
      <c r="H44" s="20" t="s">
        <v>20</v>
      </c>
      <c r="I44" s="20">
        <f t="shared" ref="I44:J44" si="14">SUM(I38:I43)</f>
        <v>5</v>
      </c>
      <c r="J44" s="19">
        <f t="shared" si="14"/>
        <v>12</v>
      </c>
    </row>
    <row r="45" spans="1:34">
      <c r="A45" s="1"/>
    </row>
    <row r="46" spans="1:34">
      <c r="B46" t="str">
        <f>B$11</f>
        <v>Drahovce</v>
      </c>
      <c r="C46">
        <f>IF(B$52=B46,0,1)</f>
        <v>1</v>
      </c>
      <c r="D46">
        <f>IF(B$52=B46,0,IF(G46&gt;I46,1,0))</f>
        <v>0</v>
      </c>
      <c r="E46">
        <f>IF(B$52=B46,0,IF(G46=I46,1,0))</f>
        <v>1</v>
      </c>
      <c r="F46">
        <f>IF(B$52=B46,0,IF(G46&lt;I46,1,0))</f>
        <v>0</v>
      </c>
      <c r="G46" s="2">
        <f>Q33</f>
        <v>0</v>
      </c>
      <c r="H46" s="2" t="s">
        <v>20</v>
      </c>
      <c r="I46" s="2">
        <f>S33</f>
        <v>0</v>
      </c>
      <c r="J46">
        <f>IF(B$52=B46,0,IF(G46&gt;I46,3,IF(G46=I46,1,0)))</f>
        <v>1</v>
      </c>
    </row>
    <row r="47" spans="1:34">
      <c r="B47" t="str">
        <f>B$12</f>
        <v>Komplet Hrnčiarovce</v>
      </c>
      <c r="C47">
        <f t="shared" ref="C47:C51" si="15">IF(B$52=B47,0,1)</f>
        <v>1</v>
      </c>
      <c r="D47">
        <f t="shared" ref="D47:D51" si="16">IF(B$52=B47,0,IF(G47&gt;I47,1,0))</f>
        <v>0</v>
      </c>
      <c r="E47">
        <f t="shared" ref="E47:E51" si="17">IF(B$52=B47,0,IF(G47=I47,1,0))</f>
        <v>0</v>
      </c>
      <c r="F47">
        <f t="shared" ref="F47:F51" si="18">IF(B$52=B47,0,IF(G47&lt;I47,1,0))</f>
        <v>1</v>
      </c>
      <c r="G47" s="2">
        <f>T33</f>
        <v>1</v>
      </c>
      <c r="H47" s="2" t="s">
        <v>20</v>
      </c>
      <c r="I47" s="2">
        <f>V33</f>
        <v>5</v>
      </c>
      <c r="J47">
        <f t="shared" ref="J47:J51" si="19">IF(B$52=B47,0,IF(G47&gt;I47,3,IF(G47=I47,1,0)))</f>
        <v>0</v>
      </c>
    </row>
    <row r="48" spans="1:34">
      <c r="B48" t="str">
        <f>B$13</f>
        <v>LMV DS</v>
      </c>
      <c r="C48">
        <f t="shared" si="15"/>
        <v>0</v>
      </c>
      <c r="D48">
        <f t="shared" si="16"/>
        <v>0</v>
      </c>
      <c r="E48">
        <f t="shared" si="17"/>
        <v>0</v>
      </c>
      <c r="F48">
        <f t="shared" si="18"/>
        <v>0</v>
      </c>
      <c r="G48" s="2">
        <f>W33</f>
        <v>0</v>
      </c>
      <c r="H48" s="2" t="s">
        <v>20</v>
      </c>
      <c r="I48" s="2">
        <f>Y33</f>
        <v>0</v>
      </c>
      <c r="J48">
        <f t="shared" si="19"/>
        <v>0</v>
      </c>
    </row>
    <row r="49" spans="1:10">
      <c r="B49" t="str">
        <f>B$14</f>
        <v>Torpedo Tirnavius</v>
      </c>
      <c r="C49">
        <f t="shared" si="15"/>
        <v>1</v>
      </c>
      <c r="D49">
        <f t="shared" si="16"/>
        <v>1</v>
      </c>
      <c r="E49">
        <f t="shared" si="17"/>
        <v>0</v>
      </c>
      <c r="F49">
        <f t="shared" si="18"/>
        <v>0</v>
      </c>
      <c r="G49" s="2">
        <f>Z33</f>
        <v>2</v>
      </c>
      <c r="H49" s="2" t="s">
        <v>20</v>
      </c>
      <c r="I49" s="2">
        <f>AB33</f>
        <v>1</v>
      </c>
      <c r="J49">
        <f t="shared" si="19"/>
        <v>3</v>
      </c>
    </row>
    <row r="50" spans="1:10">
      <c r="A50" s="1"/>
      <c r="B50" t="str">
        <f>B$15</f>
        <v>ACADÉMICA DE COLO</v>
      </c>
      <c r="C50">
        <f t="shared" si="15"/>
        <v>1</v>
      </c>
      <c r="D50">
        <f t="shared" si="16"/>
        <v>0</v>
      </c>
      <c r="E50">
        <f t="shared" si="17"/>
        <v>0</v>
      </c>
      <c r="F50">
        <f t="shared" si="18"/>
        <v>1</v>
      </c>
      <c r="G50" s="2">
        <f>AC33</f>
        <v>0</v>
      </c>
      <c r="H50" s="2" t="s">
        <v>20</v>
      </c>
      <c r="I50" s="2">
        <f>AE33</f>
        <v>2</v>
      </c>
      <c r="J50">
        <f t="shared" si="19"/>
        <v>0</v>
      </c>
    </row>
    <row r="51" spans="1:10">
      <c r="B51" t="str">
        <f>B$16</f>
        <v>Slavoj Houslice</v>
      </c>
      <c r="C51">
        <f t="shared" si="15"/>
        <v>1</v>
      </c>
      <c r="D51">
        <f t="shared" si="16"/>
        <v>1</v>
      </c>
      <c r="E51">
        <f t="shared" si="17"/>
        <v>0</v>
      </c>
      <c r="F51">
        <f t="shared" si="18"/>
        <v>0</v>
      </c>
      <c r="G51" s="2">
        <f>AF33</f>
        <v>2</v>
      </c>
      <c r="H51" s="2" t="s">
        <v>20</v>
      </c>
      <c r="I51" s="2">
        <f>AH33</f>
        <v>1</v>
      </c>
      <c r="J51">
        <f t="shared" si="19"/>
        <v>3</v>
      </c>
    </row>
    <row r="52" spans="1:10">
      <c r="B52" s="19" t="str">
        <f>B13</f>
        <v>LMV DS</v>
      </c>
      <c r="C52" s="19">
        <f>SUM(C46:C51)</f>
        <v>5</v>
      </c>
      <c r="D52" s="19">
        <f t="shared" ref="D52:G52" si="20">SUM(D46:D51)</f>
        <v>2</v>
      </c>
      <c r="E52" s="19">
        <f t="shared" si="20"/>
        <v>1</v>
      </c>
      <c r="F52" s="19">
        <f t="shared" si="20"/>
        <v>2</v>
      </c>
      <c r="G52" s="20">
        <f t="shared" si="20"/>
        <v>5</v>
      </c>
      <c r="H52" s="20" t="s">
        <v>20</v>
      </c>
      <c r="I52" s="20">
        <f t="shared" ref="I52:J52" si="21">SUM(I46:I51)</f>
        <v>9</v>
      </c>
      <c r="J52" s="19">
        <f t="shared" si="21"/>
        <v>7</v>
      </c>
    </row>
    <row r="54" spans="1:10">
      <c r="B54" t="str">
        <f>B$11</f>
        <v>Drahovce</v>
      </c>
      <c r="C54">
        <f>IF(B$60=B54,0,1)</f>
        <v>1</v>
      </c>
      <c r="D54">
        <f>IF(B$60=B54,0,IF(G54&gt;I54,1,0))</f>
        <v>1</v>
      </c>
      <c r="E54">
        <f>IF(B$60=B54,0,IF(G54=I54,1,0))</f>
        <v>0</v>
      </c>
      <c r="F54">
        <f>IF(B$60=B54,0,IF(G54&lt;I54,1,0))</f>
        <v>0</v>
      </c>
      <c r="G54" s="2">
        <f>Q34</f>
        <v>3</v>
      </c>
      <c r="H54" s="2" t="s">
        <v>20</v>
      </c>
      <c r="I54" s="2">
        <f>S34</f>
        <v>0</v>
      </c>
      <c r="J54">
        <f>IF(B$60=B54,0,IF(G54&gt;I54,3,IF(G54=I54,1,0)))</f>
        <v>3</v>
      </c>
    </row>
    <row r="55" spans="1:10">
      <c r="A55" s="1"/>
      <c r="B55" t="str">
        <f>B$12</f>
        <v>Komplet Hrnčiarovce</v>
      </c>
      <c r="C55">
        <f t="shared" ref="C55:C59" si="22">IF(B$60=B55,0,1)</f>
        <v>1</v>
      </c>
      <c r="D55">
        <f t="shared" ref="D55:D59" si="23">IF(B$60=B55,0,IF(G55&gt;I55,1,0))</f>
        <v>0</v>
      </c>
      <c r="E55">
        <f t="shared" ref="E55:E59" si="24">IF(B$60=B55,0,IF(G55=I55,1,0))</f>
        <v>0</v>
      </c>
      <c r="F55">
        <f t="shared" ref="F55:F59" si="25">IF(B$60=B55,0,IF(G55&lt;I55,1,0))</f>
        <v>1</v>
      </c>
      <c r="G55" s="2">
        <f>T34</f>
        <v>0</v>
      </c>
      <c r="H55" s="2" t="s">
        <v>20</v>
      </c>
      <c r="I55" s="2">
        <f>V34</f>
        <v>4</v>
      </c>
      <c r="J55">
        <f t="shared" ref="J55:J59" si="26">IF(B$60=B55,0,IF(G55&gt;I55,3,IF(G55=I55,1,0)))</f>
        <v>0</v>
      </c>
    </row>
    <row r="56" spans="1:10">
      <c r="B56" t="str">
        <f>B$13</f>
        <v>LMV DS</v>
      </c>
      <c r="C56">
        <f t="shared" si="22"/>
        <v>1</v>
      </c>
      <c r="D56">
        <f t="shared" si="23"/>
        <v>0</v>
      </c>
      <c r="E56">
        <f t="shared" si="24"/>
        <v>0</v>
      </c>
      <c r="F56">
        <f t="shared" si="25"/>
        <v>1</v>
      </c>
      <c r="G56" s="2">
        <f>W34</f>
        <v>1</v>
      </c>
      <c r="H56" s="2" t="s">
        <v>20</v>
      </c>
      <c r="I56" s="2">
        <f>Y34</f>
        <v>2</v>
      </c>
      <c r="J56">
        <f t="shared" si="26"/>
        <v>0</v>
      </c>
    </row>
    <row r="57" spans="1:10">
      <c r="B57" t="str">
        <f>B$14</f>
        <v>Torpedo Tirnavius</v>
      </c>
      <c r="C57">
        <f t="shared" si="22"/>
        <v>0</v>
      </c>
      <c r="D57">
        <f t="shared" si="23"/>
        <v>0</v>
      </c>
      <c r="E57">
        <f t="shared" si="24"/>
        <v>0</v>
      </c>
      <c r="F57">
        <f t="shared" si="25"/>
        <v>0</v>
      </c>
      <c r="G57" s="2">
        <f>Z34</f>
        <v>0</v>
      </c>
      <c r="H57" s="2" t="s">
        <v>20</v>
      </c>
      <c r="I57" s="2">
        <f>AB34</f>
        <v>0</v>
      </c>
      <c r="J57">
        <f t="shared" si="26"/>
        <v>0</v>
      </c>
    </row>
    <row r="58" spans="1:10">
      <c r="B58" t="str">
        <f>B$15</f>
        <v>ACADÉMICA DE COLO</v>
      </c>
      <c r="C58">
        <f t="shared" si="22"/>
        <v>1</v>
      </c>
      <c r="D58">
        <f t="shared" si="23"/>
        <v>1</v>
      </c>
      <c r="E58">
        <f t="shared" si="24"/>
        <v>0</v>
      </c>
      <c r="F58">
        <f t="shared" si="25"/>
        <v>0</v>
      </c>
      <c r="G58" s="2">
        <f>AC34</f>
        <v>1</v>
      </c>
      <c r="H58" s="2" t="s">
        <v>20</v>
      </c>
      <c r="I58" s="2">
        <f>AE34</f>
        <v>0</v>
      </c>
      <c r="J58">
        <f t="shared" si="26"/>
        <v>3</v>
      </c>
    </row>
    <row r="59" spans="1:10">
      <c r="B59" t="str">
        <f>B$16</f>
        <v>Slavoj Houslice</v>
      </c>
      <c r="C59">
        <f t="shared" si="22"/>
        <v>1</v>
      </c>
      <c r="D59">
        <f t="shared" si="23"/>
        <v>1</v>
      </c>
      <c r="E59">
        <f t="shared" si="24"/>
        <v>0</v>
      </c>
      <c r="F59">
        <f t="shared" si="25"/>
        <v>0</v>
      </c>
      <c r="G59" s="2">
        <f>AF34</f>
        <v>3</v>
      </c>
      <c r="H59" s="2" t="s">
        <v>20</v>
      </c>
      <c r="I59" s="2">
        <f>AH34</f>
        <v>0</v>
      </c>
      <c r="J59">
        <f t="shared" si="26"/>
        <v>3</v>
      </c>
    </row>
    <row r="60" spans="1:10">
      <c r="A60" s="1"/>
      <c r="B60" s="19" t="str">
        <f>B14</f>
        <v>Torpedo Tirnavius</v>
      </c>
      <c r="C60" s="19">
        <f>SUM(C54:C59)</f>
        <v>5</v>
      </c>
      <c r="D60" s="19">
        <f t="shared" ref="D60:G60" si="27">SUM(D54:D59)</f>
        <v>3</v>
      </c>
      <c r="E60" s="19">
        <f t="shared" si="27"/>
        <v>0</v>
      </c>
      <c r="F60" s="19">
        <f t="shared" si="27"/>
        <v>2</v>
      </c>
      <c r="G60" s="20">
        <f t="shared" si="27"/>
        <v>8</v>
      </c>
      <c r="H60" s="20" t="s">
        <v>20</v>
      </c>
      <c r="I60" s="20">
        <f t="shared" ref="I60:J60" si="28">SUM(I54:I59)</f>
        <v>6</v>
      </c>
      <c r="J60" s="19">
        <f t="shared" si="28"/>
        <v>9</v>
      </c>
    </row>
    <row r="62" spans="1:10">
      <c r="B62" t="str">
        <f>B$11</f>
        <v>Drahovce</v>
      </c>
      <c r="C62">
        <f>IF(B$68=B62,0,1)</f>
        <v>1</v>
      </c>
      <c r="D62">
        <f>IF(B$68=B62,0,IF(G62&gt;I62,1,0))</f>
        <v>0</v>
      </c>
      <c r="E62">
        <f>IF(B$68=B62,0,IF(G62=I62,1,0))</f>
        <v>0</v>
      </c>
      <c r="F62">
        <f>IF(B$68=B62,0,IF(G62&lt;I62,1,0))</f>
        <v>1</v>
      </c>
      <c r="G62" s="2">
        <f>Q35</f>
        <v>1</v>
      </c>
      <c r="H62" s="2" t="s">
        <v>20</v>
      </c>
      <c r="I62" s="2">
        <f>S35</f>
        <v>2</v>
      </c>
      <c r="J62">
        <f>IF(B$68=B62,0,IF(G62&gt;I62,3,IF(G62=I62,1,0)))</f>
        <v>0</v>
      </c>
    </row>
    <row r="63" spans="1:10">
      <c r="B63" t="str">
        <f>B$12</f>
        <v>Komplet Hrnčiarovce</v>
      </c>
      <c r="C63">
        <f t="shared" ref="C63:C67" si="29">IF(B$68=B63,0,1)</f>
        <v>1</v>
      </c>
      <c r="D63">
        <f t="shared" ref="D63:D67" si="30">IF(B$68=B63,0,IF(G63&gt;I63,1,0))</f>
        <v>0</v>
      </c>
      <c r="E63">
        <f t="shared" ref="E63:E67" si="31">IF(B$68=B63,0,IF(G63=I63,1,0))</f>
        <v>0</v>
      </c>
      <c r="F63">
        <f t="shared" ref="F63:F67" si="32">IF(B$68=B63,0,IF(G63&lt;I63,1,0))</f>
        <v>1</v>
      </c>
      <c r="G63" s="2">
        <f>T35</f>
        <v>0</v>
      </c>
      <c r="H63" s="2" t="s">
        <v>20</v>
      </c>
      <c r="I63" s="2">
        <f>V35</f>
        <v>5</v>
      </c>
      <c r="J63">
        <f t="shared" ref="J63:J67" si="33">IF(B$68=B63,0,IF(G63&gt;I63,3,IF(G63=I63,1,0)))</f>
        <v>0</v>
      </c>
    </row>
    <row r="64" spans="1:10">
      <c r="B64" t="str">
        <f>B$13</f>
        <v>LMV DS</v>
      </c>
      <c r="C64">
        <f t="shared" si="29"/>
        <v>1</v>
      </c>
      <c r="D64">
        <f t="shared" si="30"/>
        <v>1</v>
      </c>
      <c r="E64">
        <f t="shared" si="31"/>
        <v>0</v>
      </c>
      <c r="F64">
        <f t="shared" si="32"/>
        <v>0</v>
      </c>
      <c r="G64" s="2">
        <f>W35</f>
        <v>2</v>
      </c>
      <c r="H64" s="2" t="s">
        <v>20</v>
      </c>
      <c r="I64" s="2">
        <f>Y35</f>
        <v>0</v>
      </c>
      <c r="J64">
        <f t="shared" si="33"/>
        <v>3</v>
      </c>
    </row>
    <row r="65" spans="1:10">
      <c r="A65" s="1"/>
      <c r="B65" t="str">
        <f>B$14</f>
        <v>Torpedo Tirnavius</v>
      </c>
      <c r="C65">
        <f t="shared" si="29"/>
        <v>1</v>
      </c>
      <c r="D65">
        <f t="shared" si="30"/>
        <v>0</v>
      </c>
      <c r="E65">
        <f t="shared" si="31"/>
        <v>0</v>
      </c>
      <c r="F65">
        <f t="shared" si="32"/>
        <v>1</v>
      </c>
      <c r="G65" s="2">
        <f>Z35</f>
        <v>0</v>
      </c>
      <c r="H65" s="2" t="s">
        <v>20</v>
      </c>
      <c r="I65" s="2">
        <f>AB35</f>
        <v>1</v>
      </c>
      <c r="J65">
        <f t="shared" si="33"/>
        <v>0</v>
      </c>
    </row>
    <row r="66" spans="1:10">
      <c r="B66" t="str">
        <f>B$15</f>
        <v>ACADÉMICA DE COLO</v>
      </c>
      <c r="C66">
        <f t="shared" si="29"/>
        <v>0</v>
      </c>
      <c r="D66">
        <f t="shared" si="30"/>
        <v>0</v>
      </c>
      <c r="E66">
        <f t="shared" si="31"/>
        <v>0</v>
      </c>
      <c r="F66">
        <f t="shared" si="32"/>
        <v>0</v>
      </c>
      <c r="G66" s="2">
        <f>AC35</f>
        <v>0</v>
      </c>
      <c r="H66" s="2" t="s">
        <v>20</v>
      </c>
      <c r="I66" s="2">
        <f>AE35</f>
        <v>0</v>
      </c>
      <c r="J66">
        <f t="shared" si="33"/>
        <v>0</v>
      </c>
    </row>
    <row r="67" spans="1:10">
      <c r="B67" t="str">
        <f>B$16</f>
        <v>Slavoj Houslice</v>
      </c>
      <c r="C67">
        <f t="shared" si="29"/>
        <v>1</v>
      </c>
      <c r="D67">
        <f t="shared" si="30"/>
        <v>1</v>
      </c>
      <c r="E67">
        <f t="shared" si="31"/>
        <v>0</v>
      </c>
      <c r="F67">
        <f t="shared" si="32"/>
        <v>0</v>
      </c>
      <c r="G67" s="2">
        <f>AF35</f>
        <v>1</v>
      </c>
      <c r="H67" s="2" t="s">
        <v>20</v>
      </c>
      <c r="I67" s="2">
        <f>AH35</f>
        <v>0</v>
      </c>
      <c r="J67">
        <f t="shared" si="33"/>
        <v>3</v>
      </c>
    </row>
    <row r="68" spans="1:10">
      <c r="B68" s="19" t="str">
        <f>B15</f>
        <v>ACADÉMICA DE COLO</v>
      </c>
      <c r="C68" s="19">
        <f>SUM(C62:C67)</f>
        <v>5</v>
      </c>
      <c r="D68" s="19">
        <f t="shared" ref="D68:G68" si="34">SUM(D62:D67)</f>
        <v>2</v>
      </c>
      <c r="E68" s="19">
        <f t="shared" si="34"/>
        <v>0</v>
      </c>
      <c r="F68" s="19">
        <f t="shared" si="34"/>
        <v>3</v>
      </c>
      <c r="G68" s="20">
        <f t="shared" si="34"/>
        <v>4</v>
      </c>
      <c r="H68" s="20" t="s">
        <v>20</v>
      </c>
      <c r="I68" s="20">
        <f t="shared" ref="I68:J68" si="35">SUM(I62:I67)</f>
        <v>8</v>
      </c>
      <c r="J68" s="19">
        <f t="shared" si="35"/>
        <v>6</v>
      </c>
    </row>
    <row r="70" spans="1:10">
      <c r="A70" s="1"/>
      <c r="B70" t="str">
        <f>B$11</f>
        <v>Drahovce</v>
      </c>
      <c r="C70">
        <f>IF(B$76=B70,0,1)</f>
        <v>1</v>
      </c>
      <c r="D70">
        <f>IF(B$76=B70,0,IF(G70&gt;I70,1,0))</f>
        <v>1</v>
      </c>
      <c r="E70">
        <f>IF(B$76=B70,0,IF(G70=I70,1,0))</f>
        <v>0</v>
      </c>
      <c r="F70">
        <f>IF(B$76=B70,0,IF(G70&lt;I70,1,0))</f>
        <v>0</v>
      </c>
      <c r="G70" s="2">
        <f>Q36</f>
        <v>2</v>
      </c>
      <c r="H70" s="2" t="s">
        <v>20</v>
      </c>
      <c r="I70" s="2">
        <f>S36</f>
        <v>1</v>
      </c>
      <c r="J70">
        <f>IF(B$76=B70,0,IF(G70&gt;I70,3,IF(G70=I70,1,0)))</f>
        <v>3</v>
      </c>
    </row>
    <row r="71" spans="1:10">
      <c r="B71" t="str">
        <f>B$12</f>
        <v>Komplet Hrnčiarovce</v>
      </c>
      <c r="C71">
        <f t="shared" ref="C71:C75" si="36">IF(B$76=B71,0,1)</f>
        <v>1</v>
      </c>
      <c r="D71">
        <f t="shared" ref="D71:D75" si="37">IF(B$76=B71,0,IF(G71&gt;I71,1,0))</f>
        <v>0</v>
      </c>
      <c r="E71">
        <f t="shared" ref="E71:E75" si="38">IF(B$76=B71,0,IF(G71=I71,1,0))</f>
        <v>0</v>
      </c>
      <c r="F71">
        <f t="shared" ref="F71:F75" si="39">IF(B$76=B71,0,IF(G71&lt;I71,1,0))</f>
        <v>1</v>
      </c>
      <c r="G71" s="2">
        <f>T36</f>
        <v>1</v>
      </c>
      <c r="H71" s="2" t="s">
        <v>20</v>
      </c>
      <c r="I71" s="2">
        <f>V36</f>
        <v>3</v>
      </c>
      <c r="J71">
        <f t="shared" ref="J71:J75" si="40">IF(B$76=B71,0,IF(G71&gt;I71,3,IF(G71=I71,1,0)))</f>
        <v>0</v>
      </c>
    </row>
    <row r="72" spans="1:10">
      <c r="B72" t="str">
        <f>B$13</f>
        <v>LMV DS</v>
      </c>
      <c r="C72">
        <f t="shared" si="36"/>
        <v>1</v>
      </c>
      <c r="D72">
        <f t="shared" si="37"/>
        <v>0</v>
      </c>
      <c r="E72">
        <f t="shared" si="38"/>
        <v>0</v>
      </c>
      <c r="F72">
        <f t="shared" si="39"/>
        <v>1</v>
      </c>
      <c r="G72" s="2">
        <f>W36</f>
        <v>1</v>
      </c>
      <c r="H72" s="2" t="s">
        <v>20</v>
      </c>
      <c r="I72" s="2">
        <f>Y36</f>
        <v>2</v>
      </c>
      <c r="J72">
        <f t="shared" si="40"/>
        <v>0</v>
      </c>
    </row>
    <row r="73" spans="1:10">
      <c r="B73" t="str">
        <f>B$14</f>
        <v>Torpedo Tirnavius</v>
      </c>
      <c r="C73">
        <f t="shared" si="36"/>
        <v>1</v>
      </c>
      <c r="D73">
        <f t="shared" si="37"/>
        <v>0</v>
      </c>
      <c r="E73">
        <f t="shared" si="38"/>
        <v>0</v>
      </c>
      <c r="F73">
        <f t="shared" si="39"/>
        <v>1</v>
      </c>
      <c r="G73" s="2">
        <f>Z36</f>
        <v>0</v>
      </c>
      <c r="H73" s="2" t="s">
        <v>20</v>
      </c>
      <c r="I73" s="2">
        <f>AB36</f>
        <v>3</v>
      </c>
      <c r="J73">
        <f t="shared" si="40"/>
        <v>0</v>
      </c>
    </row>
    <row r="74" spans="1:10">
      <c r="B74" t="str">
        <f>B$15</f>
        <v>ACADÉMICA DE COLO</v>
      </c>
      <c r="C74">
        <f t="shared" si="36"/>
        <v>1</v>
      </c>
      <c r="D74">
        <f t="shared" si="37"/>
        <v>0</v>
      </c>
      <c r="E74">
        <f t="shared" si="38"/>
        <v>0</v>
      </c>
      <c r="F74">
        <f t="shared" si="39"/>
        <v>1</v>
      </c>
      <c r="G74" s="2">
        <f>AC36</f>
        <v>0</v>
      </c>
      <c r="H74" s="2" t="s">
        <v>20</v>
      </c>
      <c r="I74" s="2">
        <f>AE36</f>
        <v>1</v>
      </c>
      <c r="J74">
        <f t="shared" si="40"/>
        <v>0</v>
      </c>
    </row>
    <row r="75" spans="1:10">
      <c r="A75" s="1"/>
      <c r="B75" t="str">
        <f>B$16</f>
        <v>Slavoj Houslice</v>
      </c>
      <c r="C75">
        <f t="shared" si="36"/>
        <v>0</v>
      </c>
      <c r="D75">
        <f t="shared" si="37"/>
        <v>0</v>
      </c>
      <c r="E75">
        <f t="shared" si="38"/>
        <v>0</v>
      </c>
      <c r="F75">
        <f t="shared" si="39"/>
        <v>0</v>
      </c>
      <c r="G75" s="2">
        <f>AF36</f>
        <v>0</v>
      </c>
      <c r="H75" s="2" t="s">
        <v>20</v>
      </c>
      <c r="I75" s="2">
        <f>AH36</f>
        <v>0</v>
      </c>
      <c r="J75">
        <f t="shared" si="40"/>
        <v>0</v>
      </c>
    </row>
    <row r="76" spans="1:10">
      <c r="B76" s="19" t="str">
        <f>B16</f>
        <v>Slavoj Houslice</v>
      </c>
      <c r="C76" s="19">
        <f>SUM(C70:C75)</f>
        <v>5</v>
      </c>
      <c r="D76" s="19">
        <f t="shared" ref="D76:G76" si="41">SUM(D70:D75)</f>
        <v>1</v>
      </c>
      <c r="E76" s="19">
        <f t="shared" si="41"/>
        <v>0</v>
      </c>
      <c r="F76" s="19">
        <f t="shared" si="41"/>
        <v>4</v>
      </c>
      <c r="G76" s="20">
        <f t="shared" si="41"/>
        <v>4</v>
      </c>
      <c r="H76" s="20" t="s">
        <v>20</v>
      </c>
      <c r="I76" s="20">
        <f t="shared" ref="I76:J76" si="42">SUM(I70:I75)</f>
        <v>10</v>
      </c>
      <c r="J76" s="19">
        <f t="shared" si="42"/>
        <v>3</v>
      </c>
    </row>
    <row r="78" spans="1:10">
      <c r="B78" s="72" t="s">
        <v>24</v>
      </c>
      <c r="C78" s="72"/>
      <c r="D78" s="72"/>
      <c r="E78" s="72"/>
      <c r="F78" s="72"/>
      <c r="G78" s="72"/>
      <c r="H78" s="72"/>
      <c r="I78" s="72"/>
      <c r="J78" s="72"/>
    </row>
    <row r="79" spans="1:10">
      <c r="B79" s="72" t="str">
        <f t="shared" ref="B79:J79" si="43">B36</f>
        <v>Drahovce</v>
      </c>
      <c r="C79" s="73">
        <f t="shared" si="43"/>
        <v>5</v>
      </c>
      <c r="D79" s="74">
        <f t="shared" si="43"/>
        <v>2</v>
      </c>
      <c r="E79" s="73">
        <f t="shared" si="43"/>
        <v>1</v>
      </c>
      <c r="F79" s="75">
        <f t="shared" si="43"/>
        <v>2</v>
      </c>
      <c r="G79" s="72">
        <f t="shared" si="43"/>
        <v>6</v>
      </c>
      <c r="H79" s="72" t="str">
        <f t="shared" si="43"/>
        <v>:</v>
      </c>
      <c r="I79" s="75">
        <f t="shared" si="43"/>
        <v>8</v>
      </c>
      <c r="J79" s="73">
        <f t="shared" si="43"/>
        <v>7</v>
      </c>
    </row>
    <row r="80" spans="1:10">
      <c r="A80" s="1"/>
      <c r="B80" s="72" t="str">
        <f t="shared" ref="B80:J80" si="44">B44</f>
        <v>Komplet Hrnčiarovce</v>
      </c>
      <c r="C80" s="73">
        <f t="shared" si="44"/>
        <v>5</v>
      </c>
      <c r="D80" s="74">
        <f t="shared" si="44"/>
        <v>4</v>
      </c>
      <c r="E80" s="73">
        <f t="shared" si="44"/>
        <v>0</v>
      </c>
      <c r="F80" s="75">
        <f t="shared" si="44"/>
        <v>1</v>
      </c>
      <c r="G80" s="72">
        <f t="shared" si="44"/>
        <v>19</v>
      </c>
      <c r="H80" s="72" t="str">
        <f t="shared" si="44"/>
        <v>:</v>
      </c>
      <c r="I80" s="75">
        <f t="shared" si="44"/>
        <v>5</v>
      </c>
      <c r="J80" s="73">
        <f t="shared" si="44"/>
        <v>12</v>
      </c>
    </row>
    <row r="81" spans="1:11">
      <c r="B81" s="72" t="str">
        <f t="shared" ref="B81:J81" si="45">B52</f>
        <v>LMV DS</v>
      </c>
      <c r="C81" s="73">
        <f t="shared" si="45"/>
        <v>5</v>
      </c>
      <c r="D81" s="74">
        <f t="shared" si="45"/>
        <v>2</v>
      </c>
      <c r="E81" s="73">
        <f t="shared" si="45"/>
        <v>1</v>
      </c>
      <c r="F81" s="75">
        <f t="shared" si="45"/>
        <v>2</v>
      </c>
      <c r="G81" s="72">
        <f t="shared" si="45"/>
        <v>5</v>
      </c>
      <c r="H81" s="72" t="str">
        <f t="shared" si="45"/>
        <v>:</v>
      </c>
      <c r="I81" s="75">
        <f t="shared" si="45"/>
        <v>9</v>
      </c>
      <c r="J81" s="73">
        <f t="shared" si="45"/>
        <v>7</v>
      </c>
    </row>
    <row r="82" spans="1:11">
      <c r="B82" s="72" t="str">
        <f t="shared" ref="B82:J82" si="46">B60</f>
        <v>Torpedo Tirnavius</v>
      </c>
      <c r="C82" s="73">
        <f t="shared" si="46"/>
        <v>5</v>
      </c>
      <c r="D82" s="74">
        <f t="shared" si="46"/>
        <v>3</v>
      </c>
      <c r="E82" s="73">
        <f t="shared" si="46"/>
        <v>0</v>
      </c>
      <c r="F82" s="75">
        <f t="shared" si="46"/>
        <v>2</v>
      </c>
      <c r="G82" s="72">
        <f t="shared" si="46"/>
        <v>8</v>
      </c>
      <c r="H82" s="72" t="str">
        <f t="shared" si="46"/>
        <v>:</v>
      </c>
      <c r="I82" s="75">
        <f t="shared" si="46"/>
        <v>6</v>
      </c>
      <c r="J82" s="73">
        <f t="shared" si="46"/>
        <v>9</v>
      </c>
    </row>
    <row r="83" spans="1:11">
      <c r="B83" s="72" t="str">
        <f t="shared" ref="B83:J83" si="47">B68</f>
        <v>ACADÉMICA DE COLO</v>
      </c>
      <c r="C83" s="73">
        <f t="shared" si="47"/>
        <v>5</v>
      </c>
      <c r="D83" s="74">
        <f t="shared" si="47"/>
        <v>2</v>
      </c>
      <c r="E83" s="73">
        <f t="shared" si="47"/>
        <v>0</v>
      </c>
      <c r="F83" s="75">
        <f t="shared" si="47"/>
        <v>3</v>
      </c>
      <c r="G83" s="72">
        <f t="shared" si="47"/>
        <v>4</v>
      </c>
      <c r="H83" s="72" t="str">
        <f t="shared" si="47"/>
        <v>:</v>
      </c>
      <c r="I83" s="75">
        <f t="shared" si="47"/>
        <v>8</v>
      </c>
      <c r="J83" s="73">
        <f t="shared" si="47"/>
        <v>6</v>
      </c>
    </row>
    <row r="84" spans="1:11">
      <c r="B84" s="72" t="str">
        <f t="shared" ref="B84:J84" si="48">B76</f>
        <v>Slavoj Houslice</v>
      </c>
      <c r="C84" s="73">
        <f t="shared" si="48"/>
        <v>5</v>
      </c>
      <c r="D84" s="74">
        <f t="shared" si="48"/>
        <v>1</v>
      </c>
      <c r="E84" s="73">
        <f t="shared" si="48"/>
        <v>0</v>
      </c>
      <c r="F84" s="75">
        <f t="shared" si="48"/>
        <v>4</v>
      </c>
      <c r="G84" s="72">
        <f t="shared" si="48"/>
        <v>4</v>
      </c>
      <c r="H84" s="72" t="str">
        <f t="shared" si="48"/>
        <v>:</v>
      </c>
      <c r="I84" s="75">
        <f t="shared" si="48"/>
        <v>10</v>
      </c>
      <c r="J84" s="73">
        <f t="shared" si="48"/>
        <v>3</v>
      </c>
    </row>
    <row r="85" spans="1:11" ht="15.75" thickBot="1">
      <c r="C85" s="2"/>
      <c r="D85" s="17"/>
      <c r="E85" s="2"/>
      <c r="F85" s="16"/>
      <c r="I85" s="16"/>
      <c r="J85" s="2"/>
    </row>
    <row r="86" spans="1:11">
      <c r="A86" s="41"/>
      <c r="B86" s="33" t="s">
        <v>25</v>
      </c>
      <c r="C86" s="33"/>
      <c r="D86" s="33"/>
      <c r="E86" s="33"/>
      <c r="F86" s="33"/>
      <c r="G86" s="33"/>
      <c r="H86" s="33"/>
      <c r="I86" s="33"/>
      <c r="J86" s="33"/>
      <c r="K86" s="34"/>
    </row>
    <row r="87" spans="1:11">
      <c r="A87" s="42"/>
      <c r="B87" s="36"/>
      <c r="C87" s="36"/>
      <c r="D87" s="36"/>
      <c r="E87" s="36"/>
      <c r="F87" s="36"/>
      <c r="G87" s="36"/>
      <c r="H87" s="36"/>
      <c r="I87" s="36"/>
      <c r="J87" s="36"/>
      <c r="K87" s="37"/>
    </row>
    <row r="88" spans="1:11">
      <c r="A88" s="35"/>
      <c r="B88" s="43" t="s">
        <v>62</v>
      </c>
      <c r="C88" s="44">
        <v>5</v>
      </c>
      <c r="D88" s="45">
        <v>4</v>
      </c>
      <c r="E88" s="44">
        <v>0</v>
      </c>
      <c r="F88" s="46">
        <v>1</v>
      </c>
      <c r="G88" s="43">
        <v>19</v>
      </c>
      <c r="H88" s="43" t="s">
        <v>20</v>
      </c>
      <c r="I88" s="46">
        <v>5</v>
      </c>
      <c r="J88" s="44">
        <v>12</v>
      </c>
      <c r="K88" s="37"/>
    </row>
    <row r="89" spans="1:11">
      <c r="A89" s="35"/>
      <c r="B89" s="43" t="s">
        <v>64</v>
      </c>
      <c r="C89" s="44">
        <v>5</v>
      </c>
      <c r="D89" s="45">
        <v>3</v>
      </c>
      <c r="E89" s="44">
        <v>0</v>
      </c>
      <c r="F89" s="46">
        <v>2</v>
      </c>
      <c r="G89" s="43">
        <v>8</v>
      </c>
      <c r="H89" s="43" t="s">
        <v>20</v>
      </c>
      <c r="I89" s="46">
        <v>6</v>
      </c>
      <c r="J89" s="44">
        <v>9</v>
      </c>
      <c r="K89" s="37"/>
    </row>
    <row r="90" spans="1:11">
      <c r="A90" s="35"/>
      <c r="B90" s="43" t="s">
        <v>61</v>
      </c>
      <c r="C90" s="44">
        <v>5</v>
      </c>
      <c r="D90" s="45">
        <v>2</v>
      </c>
      <c r="E90" s="44">
        <v>1</v>
      </c>
      <c r="F90" s="46">
        <v>2</v>
      </c>
      <c r="G90" s="43">
        <v>6</v>
      </c>
      <c r="H90" s="43" t="s">
        <v>20</v>
      </c>
      <c r="I90" s="46">
        <v>8</v>
      </c>
      <c r="J90" s="44">
        <v>7</v>
      </c>
      <c r="K90" s="37"/>
    </row>
    <row r="91" spans="1:11">
      <c r="A91" s="35"/>
      <c r="B91" s="43" t="s">
        <v>63</v>
      </c>
      <c r="C91" s="44">
        <v>5</v>
      </c>
      <c r="D91" s="45">
        <v>2</v>
      </c>
      <c r="E91" s="44">
        <v>1</v>
      </c>
      <c r="F91" s="46">
        <v>2</v>
      </c>
      <c r="G91" s="43">
        <v>5</v>
      </c>
      <c r="H91" s="43" t="s">
        <v>20</v>
      </c>
      <c r="I91" s="46">
        <v>9</v>
      </c>
      <c r="J91" s="44">
        <v>7</v>
      </c>
      <c r="K91" s="37"/>
    </row>
    <row r="92" spans="1:11">
      <c r="A92" s="42"/>
      <c r="B92" s="43" t="s">
        <v>65</v>
      </c>
      <c r="C92" s="44">
        <v>5</v>
      </c>
      <c r="D92" s="45">
        <v>2</v>
      </c>
      <c r="E92" s="44">
        <v>0</v>
      </c>
      <c r="F92" s="46">
        <v>3</v>
      </c>
      <c r="G92" s="43">
        <v>4</v>
      </c>
      <c r="H92" s="43" t="s">
        <v>20</v>
      </c>
      <c r="I92" s="46">
        <v>8</v>
      </c>
      <c r="J92" s="44">
        <v>6</v>
      </c>
      <c r="K92" s="37"/>
    </row>
    <row r="93" spans="1:11">
      <c r="A93" s="35"/>
      <c r="B93" s="43" t="s">
        <v>66</v>
      </c>
      <c r="C93" s="44">
        <v>5</v>
      </c>
      <c r="D93" s="45">
        <v>1</v>
      </c>
      <c r="E93" s="44">
        <v>0</v>
      </c>
      <c r="F93" s="46">
        <v>4</v>
      </c>
      <c r="G93" s="43">
        <v>4</v>
      </c>
      <c r="H93" s="43" t="s">
        <v>20</v>
      </c>
      <c r="I93" s="46">
        <v>10</v>
      </c>
      <c r="J93" s="44">
        <v>3</v>
      </c>
      <c r="K93" s="37"/>
    </row>
    <row r="94" spans="1:11" ht="15.75" thickBo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40"/>
    </row>
  </sheetData>
  <sortState ref="B88:J93">
    <sortCondition descending="1" ref="J88"/>
  </sortState>
  <mergeCells count="7">
    <mergeCell ref="AF30:AH30"/>
    <mergeCell ref="G8:I8"/>
    <mergeCell ref="Q30:S30"/>
    <mergeCell ref="T30:V30"/>
    <mergeCell ref="W30:Y30"/>
    <mergeCell ref="Z30:AB30"/>
    <mergeCell ref="AC30:AE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22"/>
  <sheetViews>
    <sheetView tabSelected="1" topLeftCell="G1" workbookViewId="0">
      <selection activeCell="K5" sqref="K5"/>
    </sheetView>
  </sheetViews>
  <sheetFormatPr defaultRowHeight="15"/>
  <cols>
    <col min="2" max="2" width="30.7109375" customWidth="1"/>
    <col min="3" max="3" width="9.140625" style="58"/>
    <col min="5" max="5" width="30.7109375" customWidth="1"/>
    <col min="6" max="6" width="9.140625" style="58"/>
    <col min="8" max="8" width="30.7109375" customWidth="1"/>
    <col min="9" max="9" width="9.140625" style="58"/>
    <col min="11" max="11" width="30.7109375" customWidth="1"/>
    <col min="12" max="12" width="2.7109375" customWidth="1"/>
    <col min="13" max="13" width="30.7109375" customWidth="1"/>
    <col min="15" max="15" width="30.7109375" customWidth="1"/>
    <col min="16" max="16" width="9.140625" style="58"/>
    <col min="18" max="18" width="30.7109375" customWidth="1"/>
    <col min="19" max="19" width="9.140625" style="58"/>
    <col min="21" max="21" width="30.7109375" customWidth="1"/>
    <col min="22" max="22" width="9.140625" style="58"/>
  </cols>
  <sheetData>
    <row r="2" spans="2:22">
      <c r="B2" s="2" t="s">
        <v>26</v>
      </c>
      <c r="C2" s="56"/>
      <c r="U2" s="2" t="s">
        <v>26</v>
      </c>
    </row>
    <row r="3" spans="2:22">
      <c r="B3" s="4" t="str">
        <f>A!B1</f>
        <v>Hearts Trnava</v>
      </c>
      <c r="C3" s="57">
        <v>5</v>
      </c>
      <c r="D3" s="47"/>
      <c r="E3" s="2" t="s">
        <v>27</v>
      </c>
      <c r="F3" s="56"/>
      <c r="R3" s="2" t="s">
        <v>27</v>
      </c>
      <c r="S3" s="56"/>
      <c r="T3" s="53"/>
      <c r="U3" s="4" t="str">
        <f>'C'!B1</f>
        <v>Čezemka Trnava</v>
      </c>
      <c r="V3" s="57">
        <v>5</v>
      </c>
    </row>
    <row r="4" spans="2:22">
      <c r="B4" s="73" t="s">
        <v>30</v>
      </c>
      <c r="E4" s="4" t="str">
        <f>IF(AND(C3="",C5=""),"",IF(C3&gt;C5,B3,B5))</f>
        <v>Hearts Trnava</v>
      </c>
      <c r="F4" s="57">
        <v>5</v>
      </c>
      <c r="R4" s="4" t="str">
        <f>IF(AND(V3="",V5=""),"",IF(V3&gt;V5,U3,U5))</f>
        <v>Čezemka Trnava</v>
      </c>
      <c r="S4" s="57">
        <v>0</v>
      </c>
      <c r="U4" s="73" t="s">
        <v>37</v>
      </c>
    </row>
    <row r="5" spans="2:22">
      <c r="B5" s="4" t="str">
        <f>'C'!B4</f>
        <v>Merkúr Trnava</v>
      </c>
      <c r="C5" s="57">
        <v>0</v>
      </c>
      <c r="D5" s="48"/>
      <c r="G5" s="49"/>
      <c r="H5" s="2" t="s">
        <v>28</v>
      </c>
      <c r="I5" s="56"/>
      <c r="O5" s="55" t="s">
        <v>28</v>
      </c>
      <c r="P5" s="59"/>
      <c r="Q5" s="50"/>
      <c r="T5" s="54"/>
      <c r="U5" s="4" t="str">
        <f>A!B4</f>
        <v>FC TRNAVA UNITED</v>
      </c>
      <c r="V5" s="57">
        <v>0</v>
      </c>
    </row>
    <row r="6" spans="2:22">
      <c r="E6" s="73" t="s">
        <v>31</v>
      </c>
      <c r="H6" s="4" t="str">
        <f>IF(AND(F4="",F8=""),"",IF(F4&gt;F8,E4,E8))</f>
        <v>Hearts Trnava</v>
      </c>
      <c r="I6" s="57">
        <v>0</v>
      </c>
      <c r="O6" s="4" t="str">
        <f>IF(AND(S4="",S8=""),"",IF(S4&gt;S8,R4,R8))</f>
        <v>FC KABO Trnava</v>
      </c>
      <c r="P6" s="57">
        <v>0</v>
      </c>
      <c r="R6" s="73" t="s">
        <v>43</v>
      </c>
    </row>
    <row r="7" spans="2:22">
      <c r="B7" s="4" t="str">
        <f>D!B3</f>
        <v>Drahovce</v>
      </c>
      <c r="C7" s="57">
        <v>2</v>
      </c>
      <c r="D7" s="47"/>
      <c r="G7" s="50"/>
      <c r="J7" s="93"/>
      <c r="N7" s="94"/>
      <c r="O7" s="51"/>
      <c r="Q7" s="49"/>
      <c r="T7" s="53"/>
      <c r="U7" s="4" t="str">
        <f>B!B3</f>
        <v>FC KABO Trnava</v>
      </c>
      <c r="V7" s="57">
        <v>1</v>
      </c>
    </row>
    <row r="8" spans="2:22">
      <c r="B8" s="73" t="s">
        <v>32</v>
      </c>
      <c r="E8" s="4" t="str">
        <f>IF(AND(C7="",C9=""),"",IF(C7&gt;C9,B7,B9))</f>
        <v>FLOPPERS Voderady</v>
      </c>
      <c r="F8" s="57">
        <v>0</v>
      </c>
      <c r="J8" s="93"/>
      <c r="N8" s="94"/>
      <c r="R8" s="4" t="str">
        <f>IF(AND(V7="",V9=""),"",IF(V7&gt;V9,U7,U9))</f>
        <v>FC KABO Trnava</v>
      </c>
      <c r="S8" s="57">
        <v>2</v>
      </c>
      <c r="U8" s="73" t="s">
        <v>38</v>
      </c>
    </row>
    <row r="9" spans="2:22">
      <c r="B9" s="4" t="str">
        <f>B!B2</f>
        <v>FLOPPERS Voderady</v>
      </c>
      <c r="C9" s="57">
        <v>3</v>
      </c>
      <c r="D9" s="48"/>
      <c r="J9" s="93"/>
      <c r="K9" s="95" t="s">
        <v>29</v>
      </c>
      <c r="L9" s="95"/>
      <c r="M9" s="95"/>
      <c r="N9" s="94"/>
      <c r="T9" s="54"/>
      <c r="U9" s="4" t="str">
        <f>D!B2</f>
        <v>Torpedo Tirnavius</v>
      </c>
      <c r="V9" s="57">
        <v>0</v>
      </c>
    </row>
    <row r="10" spans="2:22">
      <c r="H10" s="73" t="s">
        <v>33</v>
      </c>
      <c r="K10" s="64" t="str">
        <f>IF(AND(I6="",I14=""),"",IF(I6&gt;I14,H6,H14))</f>
        <v>Profišport</v>
      </c>
      <c r="L10" s="7" t="s">
        <v>45</v>
      </c>
      <c r="M10" s="65" t="str">
        <f>IF(AND(P6="",P14=""),"",IF(P6&gt;P14,O6,O14))</f>
        <v>FC Linčianska</v>
      </c>
      <c r="O10" s="73" t="s">
        <v>42</v>
      </c>
    </row>
    <row r="11" spans="2:22">
      <c r="B11" s="4" t="str">
        <f>'C'!B3</f>
        <v>Františkovy Lázne</v>
      </c>
      <c r="C11" s="57">
        <v>0</v>
      </c>
      <c r="D11" s="47"/>
      <c r="J11" s="94"/>
      <c r="K11" s="61">
        <v>3</v>
      </c>
      <c r="L11" s="62" t="s">
        <v>20</v>
      </c>
      <c r="M11" s="63">
        <v>0</v>
      </c>
      <c r="N11" s="93"/>
      <c r="T11" s="53"/>
      <c r="U11" s="4" t="str">
        <f>A!B3</f>
        <v>1. FC DESTILERE 2011 Trnava</v>
      </c>
      <c r="V11" s="57">
        <v>2</v>
      </c>
    </row>
    <row r="12" spans="2:22">
      <c r="B12" s="73" t="s">
        <v>35</v>
      </c>
      <c r="E12" s="4" t="str">
        <f>IF(AND(C11="",C13=""),"",IF(C11&gt;C13,B11,B13))</f>
        <v>SIFL Bosteros</v>
      </c>
      <c r="F12" s="57">
        <v>1</v>
      </c>
      <c r="J12" s="94"/>
      <c r="N12" s="93"/>
      <c r="R12" s="4" t="str">
        <f>IF(AND(V11="",V13=""),"",IF(V11&gt;V13,U11,U13))</f>
        <v>1. FC DESTILERE 2011 Trnava</v>
      </c>
      <c r="S12" s="57">
        <v>0</v>
      </c>
      <c r="U12" s="73" t="s">
        <v>39</v>
      </c>
    </row>
    <row r="13" spans="2:22">
      <c r="B13" s="4" t="str">
        <f>A!B2</f>
        <v>SIFL Bosteros</v>
      </c>
      <c r="C13" s="57">
        <v>1</v>
      </c>
      <c r="D13" s="48"/>
      <c r="G13" s="49"/>
      <c r="J13" s="94"/>
      <c r="N13" s="93"/>
      <c r="O13" s="52"/>
      <c r="Q13" s="50"/>
      <c r="T13" s="54"/>
      <c r="U13" s="4" t="str">
        <f>'C'!B2</f>
        <v>Atomik</v>
      </c>
      <c r="V13" s="57">
        <v>0</v>
      </c>
    </row>
    <row r="14" spans="2:22">
      <c r="E14" s="73" t="s">
        <v>41</v>
      </c>
      <c r="H14" s="4" t="str">
        <f>IF(AND(F12="",F16=""),"",IF(F12&gt;F16,E12,E16))</f>
        <v>Profišport</v>
      </c>
      <c r="I14" s="57">
        <v>3</v>
      </c>
      <c r="O14" s="4" t="str">
        <f>IF(AND(S12="",S16=""),"",IF(S12&gt;S16,R12,R16))</f>
        <v>FC Linčianska</v>
      </c>
      <c r="P14" s="57">
        <v>1</v>
      </c>
      <c r="R14" s="73" t="s">
        <v>44</v>
      </c>
    </row>
    <row r="15" spans="2:22">
      <c r="B15" s="4" t="str">
        <f>D!B4</f>
        <v>LMV DS</v>
      </c>
      <c r="C15" s="57">
        <v>0</v>
      </c>
      <c r="D15" s="47"/>
      <c r="G15" s="50"/>
      <c r="K15" s="95" t="s">
        <v>34</v>
      </c>
      <c r="L15" s="95"/>
      <c r="M15" s="95"/>
      <c r="O15" s="51"/>
      <c r="P15" s="60"/>
      <c r="Q15" s="49"/>
      <c r="T15" s="53"/>
      <c r="U15" s="4" t="str">
        <f>B!B4</f>
        <v>FC Linčianska</v>
      </c>
      <c r="V15" s="57">
        <v>3</v>
      </c>
    </row>
    <row r="16" spans="2:22">
      <c r="B16" s="73" t="s">
        <v>36</v>
      </c>
      <c r="E16" s="4" t="str">
        <f>IF(AND(C15="",C17=""),"",IF(C15&gt;C17,B15,B17))</f>
        <v>Profišport</v>
      </c>
      <c r="F16" s="57">
        <v>3</v>
      </c>
      <c r="K16" s="64" t="str">
        <f>IF(AND(I6="",I14=""),"",IF(I6&lt;I14,H6,H14))</f>
        <v>Hearts Trnava</v>
      </c>
      <c r="L16" s="7" t="s">
        <v>45</v>
      </c>
      <c r="M16" s="65" t="str">
        <f>IF(AND(P6="",P14=""),"",IF(P6&lt;P14,O6,O14))</f>
        <v>FC KABO Trnava</v>
      </c>
      <c r="R16" s="4" t="str">
        <f>IF(AND(V15="",V17=""),"",IF(V15&gt;V17,U15,U17))</f>
        <v>FC Linčianska</v>
      </c>
      <c r="S16" s="57">
        <v>2</v>
      </c>
      <c r="U16" s="73" t="s">
        <v>40</v>
      </c>
    </row>
    <row r="17" spans="2:22">
      <c r="B17" s="4" t="str">
        <f>B!B1</f>
        <v>Profišport</v>
      </c>
      <c r="C17" s="57">
        <v>5</v>
      </c>
      <c r="D17" s="48"/>
      <c r="K17" s="66">
        <v>1</v>
      </c>
      <c r="L17" s="67" t="s">
        <v>20</v>
      </c>
      <c r="M17" s="68">
        <v>2</v>
      </c>
      <c r="T17" s="54"/>
      <c r="U17" s="4" t="str">
        <f>D!B1</f>
        <v>Komplet Hrnčiarovce</v>
      </c>
      <c r="V17" s="57">
        <v>1</v>
      </c>
    </row>
    <row r="19" spans="2:22" ht="15.75" thickBot="1"/>
    <row r="20" spans="2:22">
      <c r="K20" s="69" t="s">
        <v>48</v>
      </c>
      <c r="M20" s="87" t="str">
        <f>IF(AND(K11="",M11=""),"",IF(K11&gt;M11,K10,M10))</f>
        <v>Profišport</v>
      </c>
    </row>
    <row r="21" spans="2:22">
      <c r="K21" s="70" t="s">
        <v>46</v>
      </c>
      <c r="M21" s="88" t="str">
        <f>IF(AND(K11="",M11=""),"",IF(K11&lt;M11,K10,M10))</f>
        <v>FC Linčianska</v>
      </c>
    </row>
    <row r="22" spans="2:22" ht="15.75" thickBot="1">
      <c r="K22" s="71" t="s">
        <v>47</v>
      </c>
      <c r="M22" s="89" t="str">
        <f>IF(AND(K17="",M17=""),"",IF(K17&gt;M17,K16,M16))</f>
        <v>FC KABO Trnava</v>
      </c>
    </row>
  </sheetData>
  <mergeCells count="6">
    <mergeCell ref="K15:M15"/>
    <mergeCell ref="J7:J9"/>
    <mergeCell ref="J11:J13"/>
    <mergeCell ref="N7:N9"/>
    <mergeCell ref="N11:N13"/>
    <mergeCell ref="K9:M9"/>
  </mergeCells>
  <pageMargins left="0" right="0" top="0" bottom="0" header="0" footer="0"/>
  <pageSetup paperSize="9" scale="3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Play-Off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&amp; Lubko</dc:creator>
  <cp:lastModifiedBy>NB_034</cp:lastModifiedBy>
  <cp:lastPrinted>2013-06-21T21:22:27Z</cp:lastPrinted>
  <dcterms:created xsi:type="dcterms:W3CDTF">2013-06-21T16:20:26Z</dcterms:created>
  <dcterms:modified xsi:type="dcterms:W3CDTF">2013-06-22T16:46:56Z</dcterms:modified>
</cp:coreProperties>
</file>